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8" documentId="8_{F1416A1B-A341-4143-B3E3-4183F7F83256}" xr6:coauthVersionLast="47" xr6:coauthVersionMax="47" xr10:uidLastSave="{8299B715-4468-41AA-A5F6-81829CF9D24F}"/>
  <bookViews>
    <workbookView xWindow="1440" yWindow="1560" windowWidth="21600" windowHeight="11232" tabRatio="862" firstSheet="9" activeTab="1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1" hidden="1">'Annex 1 LV, HV and UMS charges'!$A$12:$M$44</definedName>
    <definedName name="_xlnm._FilterDatabase" localSheetId="2" hidden="1">'Annex 2 Designated EHV charges'!$A$10:$Q$184</definedName>
    <definedName name="_xlnm._FilterDatabase" localSheetId="3" hidden="1">'Annex 2a Import'!$A$4:$H$254</definedName>
    <definedName name="_xlnm._FilterDatabase" localSheetId="4" hidden="1">'Annex 2b Export'!$A$4:$H$254</definedName>
    <definedName name="_xlnm._FilterDatabase" localSheetId="6" hidden="1">'Annex 4 LDNO charges'!$A$13:$M$203</definedName>
    <definedName name="_xlnm._FilterDatabase" localSheetId="9" hidden="1">'Annex 7 Pass-Through Costs'!$A$4:$G$164</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LLFs'!$A$2:$F$41</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24" l="1"/>
  <c r="I7" i="24"/>
  <c r="I6" i="24"/>
  <c r="I5" i="24"/>
  <c r="I4" i="24"/>
  <c r="A2" i="27"/>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<sst xmlns="http://schemas.openxmlformats.org/spreadsheetml/2006/main" count="2598" uniqueCount="792">
  <si>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</si>
  <si>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</si>
  <si>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</si>
  <si>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</si>
  <si>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</si>
  <si>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</si>
  <si>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</si>
  <si>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</si>
  <si>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</si>
  <si>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</si>
  <si>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</si>
  <si>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</si>
  <si>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</si>
  <si>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</si>
  <si>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</si>
  <si>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</si>
  <si>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</si>
  <si>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</si>
  <si>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</si>
  <si>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</si>
  <si>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</si>
  <si>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</si>
  <si>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</si>
  <si>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</si>
  <si>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</si>
  <si>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</si>
  <si>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</si>
  <si>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</si>
  <si>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</si>
  <si>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</si>
  <si>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</si>
  <si>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</si>
  <si>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</si>
  <si>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</si>
  <si>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</si>
  <si>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</si>
  <si>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</si>
  <si>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</si>
  <si>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</si>
  <si>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</si>
  <si>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</si>
  <si>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</si>
  <si>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</si>
  <si>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</si>
  <si>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</si>
  <si>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</si>
  <si>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</si>
  <si>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</si>
  <si>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</si>
  <si>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</si>
  <si>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</si>
  <si>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</si>
  <si>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</si>
  <si>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</si>
  <si>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</si>
  <si>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</si>
  <si>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</si>
  <si>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</si>
  <si>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</si>
  <si>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</si>
  <si>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</si>
  <si>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</si>
  <si>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</si>
  <si>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</si>
  <si>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</si>
  <si>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</si>
  <si>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</si>
  <si>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</si>
  <si>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</si>
  <si>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</si>
  <si>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</si>
  <si>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import 2</t>
  </si>
  <si>
    <t>EDCM import 3</t>
  </si>
  <si>
    <t>EDCM import 4</t>
  </si>
  <si>
    <t>EDCM import 5</t>
  </si>
  <si>
    <t>EDCM import 6</t>
  </si>
  <si>
    <t>EDCM import 7</t>
  </si>
  <si>
    <t>EDCM import 8</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</si>
  <si>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</si>
  <si>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</si>
  <si>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</si>
  <si>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</si>
  <si>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</si>
  <si>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</si>
  <si>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</si>
  <si>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</si>
  <si>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</si>
  <si>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</si>
  <si>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</si>
  <si>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</si>
  <si>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</si>
  <si>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</si>
  <si>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</si>
  <si>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</si>
  <si>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</si>
  <si>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</si>
  <si>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</si>
  <si>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</si>
  <si>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</si>
  <si>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</si>
  <si>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</si>
  <si>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</si>
  <si>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</si>
  <si>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</si>
  <si>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</si>
  <si>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</si>
  <si>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</si>
  <si>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</si>
  <si>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</si>
  <si>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</si>
  <si>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</si>
  <si>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</si>
  <si>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</si>
  <si>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</si>
  <si>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</si>
  <si>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</si>
  <si>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</si>
  <si>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</si>
  <si>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</si>
  <si>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</si>
  <si>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</si>
  <si>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</si>
  <si>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</si>
  <si>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</si>
  <si>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</si>
  <si>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</si>
  <si>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</si>
  <si>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</si>
  <si>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</si>
  <si>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</si>
  <si>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</si>
  <si>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</si>
  <si>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</si>
  <si>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</si>
  <si>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</si>
  <si>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</si>
  <si>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</si>
  <si>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</si>
  <si>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</si>
  <si>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</si>
  <si>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</si>
  <si>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</si>
  <si>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</si>
  <si>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</si>
  <si>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</si>
  <si>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</si>
  <si>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</si>
  <si>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</si>
  <si>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</si>
  <si>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</si>
  <si>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</si>
  <si>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</si>
  <si>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</si>
  <si>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</si>
  <si>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</si>
  <si>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</si>
  <si>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</si>
  <si>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</si>
  <si>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</si>
  <si>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</si>
  <si>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</si>
  <si>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</si>
  <si>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</si>
  <si>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</si>
  <si>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</si>
  <si>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</si>
  <si>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</si>
  <si>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</si>
  <si>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</si>
  <si>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</si>
  <si>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</si>
  <si>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</si>
  <si>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</si>
  <si>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</si>
  <si>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</si>
  <si>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</si>
  <si>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</si>
  <si>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</si>
  <si>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</si>
  <si>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</si>
  <si>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</si>
  <si>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</si>
  <si>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</si>
  <si>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</si>
  <si>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</si>
  <si>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</si>
  <si>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</si>
  <si>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</si>
  <si>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</si>
  <si>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</si>
  <si>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</si>
  <si>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</si>
  <si>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</si>
  <si>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</si>
  <si>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</si>
  <si>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</si>
  <si>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</si>
  <si>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</si>
  <si>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</si>
  <si>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</si>
  <si>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</si>
  <si>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</si>
  <si>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</si>
  <si>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</si>
  <si>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</si>
  <si>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</si>
  <si>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</si>
  <si>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</si>
  <si>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</si>
  <si>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</si>
  <si>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</si>
  <si>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</si>
  <si>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</si>
  <si>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</si>
  <si>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</si>
  <si>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</si>
  <si>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</si>
  <si>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</si>
  <si>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</si>
  <si>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</si>
  <si>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</si>
  <si>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</si>
  <si>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</si>
  <si>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</si>
  <si>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</si>
  <si>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</si>
  <si>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</si>
  <si>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</si>
  <si>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</si>
  <si>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</si>
  <si>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</si>
  <si>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</si>
  <si>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</si>
  <si>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</si>
  <si>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</si>
  <si>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</si>
  <si>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</si>
  <si>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</si>
  <si>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</si>
  <si>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</si>
  <si>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</si>
  <si>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</si>
  <si>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</si>
  <si>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</si>
  <si>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</si>
  <si>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</si>
  <si>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</si>
  <si>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</si>
  <si>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</si>
  <si>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</si>
  <si>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</si>
  <si>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</si>
  <si>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</si>
  <si>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</si>
  <si>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</si>
  <si>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</si>
  <si>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</si>
  <si>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</si>
  <si>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</si>
  <si>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</si>
  <si>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</si>
  <si>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</si>
  <si>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</si>
  <si>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</si>
  <si>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</si>
  <si>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</si>
  <si>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</si>
  <si>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</si>
  <si>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</si>
  <si>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</si>
  <si>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</si>
  <si>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</si>
  <si>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</si>
  <si>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</si>
  <si>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</si>
  <si>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</si>
  <si>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</si>
  <si>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</si>
  <si>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</si>
  <si>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</si>
  <si>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</si>
  <si>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</si>
  <si>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</si>
  <si>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</si>
  <si>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</si>
  <si>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</si>
  <si>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</si>
  <si>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</si>
  <si>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</si>
  <si>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</si>
  <si>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</si>
  <si>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</si>
  <si>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</si>
  <si>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</si>
  <si>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</si>
  <si>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</si>
  <si>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</si>
  <si>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</si>
  <si>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</si>
  <si>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</si>
  <si>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</si>
  <si>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</si>
  <si>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</si>
  <si>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</si>
  <si>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</si>
  <si>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</si>
  <si>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</si>
  <si>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</si>
  <si>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</si>
  <si>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</si>
  <si>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</si>
  <si>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</si>
  <si>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</si>
  <si>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</si>
  <si>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</si>
  <si>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</si>
  <si>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</si>
  <si>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</si>
  <si>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</si>
  <si>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</si>
  <si>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</si>
  <si>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</si>
  <si>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</si>
  <si>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</si>
  <si>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</si>
  <si>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</si>
  <si>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</si>
  <si>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</si>
  <si>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</si>
  <si>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</si>
  <si>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</si>
  <si>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</si>
  <si>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</si>
  <si>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</si>
  <si>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</si>
  <si>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</si>
  <si>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</si>
  <si>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</si>
  <si>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</si>
  <si>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</si>
  <si>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</si>
  <si>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</si>
  <si>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</si>
  <si>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</si>
  <si>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</si>
  <si>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</si>
  <si>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</si>
  <si>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</si>
  <si>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</si>
  <si>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</si>
  <si>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</si>
  <si>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</si>
  <si>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</si>
  <si>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</si>
  <si>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</si>
  <si>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</si>
  <si>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</si>
  <si>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</si>
  <si>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</si>
  <si>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</si>
  <si>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</si>
  <si>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</si>
  <si>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</si>
  <si>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</si>
  <si>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</si>
  <si>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</si>
  <si>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</si>
  <si>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</si>
  <si>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</si>
  <si>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</si>
  <si>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</si>
  <si>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</si>
  <si>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</si>
  <si>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</si>
  <si>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</si>
  <si>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</si>
  <si>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</si>
  <si>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</si>
  <si>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</si>
  <si>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</si>
  <si>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</si>
  <si>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</si>
  <si>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</si>
  <si>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</si>
  <si>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</si>
  <si>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</si>
  <si>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</si>
  <si>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</si>
  <si>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</si>
  <si>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</si>
  <si>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</si>
  <si>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</si>
  <si>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</si>
  <si>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</si>
  <si>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</si>
  <si>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</si>
  <si>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</si>
  <si>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</si>
  <si>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</si>
  <si>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</si>
  <si>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</si>
  <si>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</si>
  <si>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</si>
  <si>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</si>
  <si>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</si>
  <si>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</si>
  <si>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</si>
  <si>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</si>
  <si>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</si>
  <si>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</si>
  <si>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</si>
  <si>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</si>
  <si>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</si>
  <si>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</si>
  <si>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</si>
  <si>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</si>
  <si>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</si>
  <si>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</si>
  <si>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</si>
  <si>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</si>
  <si>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</si>
  <si>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</si>
  <si>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</si>
  <si>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</si>
  <si>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</si>
  <si>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</si>
  <si>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</si>
  <si>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</si>
  <si>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</si>
  <si>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</si>
  <si>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</si>
  <si>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</si>
  <si>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</si>
  <si>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</si>
  <si>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</si>
  <si>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</si>
  <si>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</si>
  <si>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</si>
  <si>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</si>
  <si>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</si>
  <si>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</si>
  <si>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</si>
  <si>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</si>
  <si>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</si>
  <si>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</si>
  <si>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</si>
  <si>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</si>
  <si>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</si>
  <si>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</si>
  <si>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</si>
  <si>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</si>
  <si>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</si>
  <si>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</si>
  <si>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</si>
  <si>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</si>
  <si>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</si>
  <si>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</si>
  <si>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</si>
  <si>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</si>
  <si>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</si>
  <si>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</si>
  <si>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</si>
  <si>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</si>
  <si>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</si>
  <si>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</si>
  <si>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</si>
  <si>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</si>
  <si>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</si>
  <si>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</si>
  <si>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</si>
  <si>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</si>
  <si>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</si>
  <si>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</si>
  <si>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</si>
  <si>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</si>
  <si>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</si>
  <si>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</si>
  <si>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</si>
  <si>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</si>
  <si>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</si>
  <si>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</si>
  <si>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</si>
  <si>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</si>
  <si>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</si>
  <si>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</si>
  <si>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</si>
  <si>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</si>
  <si>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</si>
  <si>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</si>
  <si>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</si>
  <si>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</si>
  <si>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</si>
  <si>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</si>
  <si>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</si>
  <si>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</si>
  <si>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</si>
  <si>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</si>
  <si>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</si>
  <si>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</si>
  <si>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</si>
  <si>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</si>
  <si>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</si>
  <si>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</si>
  <si>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</si>
  <si>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</si>
  <si>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</si>
  <si>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</si>
  <si>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</si>
  <si>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</si>
  <si>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</si>
  <si>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</si>
  <si>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</si>
  <si>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</si>
  <si>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</si>
  <si>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</si>
  <si>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</si>
  <si>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</si>
  <si>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</si>
  <si>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</si>
  <si>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</si>
  <si>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</si>
  <si>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</si>
  <si>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</si>
  <si>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</si>
  <si>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</si>
  <si>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</si>
  <si>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</si>
  <si>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</si>
  <si>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</si>
  <si>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</si>
  <si>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</si>
  <si>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</si>
  <si>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</si>
  <si>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</si>
  <si>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</si>
  <si>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</si>
  <si>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</si>
  <si>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</si>
  <si>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</si>
  <si>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</si>
  <si>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</si>
  <si>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</si>
  <si>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</si>
  <si>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</si>
  <si>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</si>
  <si>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</si>
  <si>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</si>
  <si>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</si>
  <si>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</si>
  <si>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</si>
  <si>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</si>
  <si>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</si>
  <si>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</si>
  <si>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</si>
  <si>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</si>
  <si>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</si>
  <si>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</si>
  <si>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</si>
  <si>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</si>
  <si>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</si>
  <si>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</si>
  <si>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</si>
  <si>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</si>
  <si>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</si>
  <si>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</si>
  <si>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</si>
  <si>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</si>
  <si>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</si>
  <si>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</si>
  <si>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</si>
  <si>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</si>
  <si>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</si>
  <si>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</si>
  <si>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</si>
  <si>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</si>
  <si>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</si>
  <si>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</si>
  <si>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</si>
  <si>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</si>
  <si>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</si>
  <si>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</si>
  <si>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</si>
  <si>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</si>
  <si>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</si>
  <si>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</si>
  <si>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</si>
  <si>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</si>
  <si>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</si>
  <si>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</si>
  <si>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</si>
  <si>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</si>
  <si>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</si>
  <si>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</si>
  <si>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</si>
  <si>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</si>
  <si>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</si>
  <si>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</si>
  <si>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</si>
  <si>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</si>
  <si>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</si>
  <si>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</si>
  <si>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</si>
  <si>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</si>
  <si>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</si>
  <si>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</si>
  <si>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</si>
  <si>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</si>
  <si>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</si>
  <si>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</si>
  <si>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</si>
  <si>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</si>
  <si>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</si>
  <si>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</si>
  <si>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</si>
  <si>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</si>
  <si>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</si>
  <si>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</si>
  <si>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</si>
  <si>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</si>
  <si>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</si>
  <si>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</si>
  <si>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</si>
  <si>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</si>
  <si>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</si>
  <si>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</si>
  <si>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</si>
  <si>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</si>
  <si>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</si>
  <si>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</si>
  <si>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</si>
  <si>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</si>
  <si>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</si>
  <si>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</si>
  <si>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</si>
  <si>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</si>
  <si>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</si>
  <si>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</si>
  <si>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</si>
  <si>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</si>
  <si>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</si>
  <si>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</si>
  <si>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</si>
  <si>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</si>
  <si>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</si>
  <si>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</si>
  <si>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</si>
  <si>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</si>
  <si>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</si>
  <si>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</si>
  <si>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</si>
  <si>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</si>
  <si>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</si>
  <si>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</si>
  <si>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</si>
  <si>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</si>
  <si>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</si>
  <si>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</si>
  <si>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</si>
  <si>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</si>
  <si>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</si>
  <si>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</si>
  <si>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</si>
  <si>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</si>
  <si>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</si>
  <si>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</si>
  <si>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</si>
  <si>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</si>
  <si>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</si>
  <si>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</si>
  <si>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</si>
  <si>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</si>
  <si>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</si>
  <si>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</si>
  <si>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</si>
  <si>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</si>
  <si>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</si>
  <si>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</si>
  <si>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</si>
  <si>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</si>
  <si>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</si>
  <si>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</si>
  <si>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</si>
  <si>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</si>
  <si>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</si>
  <si>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</si>
  <si>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</si>
  <si>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</si>
  <si>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</si>
  <si>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</si>
  <si>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</si>
  <si>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</si>
  <si>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</si>
  <si>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</si>
  <si>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</si>
  <si>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</si>
  <si>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</si>
  <si>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</si>
  <si>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</si>
  <si>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</si>
  <si>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</si>
  <si>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</si>
  <si>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</si>
  <si>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</si>
  <si>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</si>
  <si>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</si>
  <si>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</si>
  <si>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</si>
  <si>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</si>
  <si>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</si>
  <si>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</si>
  <si>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</si>
  <si>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</si>
  <si>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</si>
  <si>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</si>
  <si>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</si>
  <si>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</si>
  <si>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</si>
  <si>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</si>
  <si>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</si>
  <si>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</si>
  <si>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</si>
  <si>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</si>
  <si>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</si>
  <si>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</si>
  <si>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</si>
  <si>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</si>
  <si>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</si>
  <si>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</si>
  <si>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</si>
  <si>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</si>
  <si>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</si>
  <si>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</si>
  <si>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</si>
  <si>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</si>
  <si>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</si>
  <si>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</si>
  <si>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</si>
  <si>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</si>
  <si>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</si>
  <si>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</si>
  <si>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</si>
  <si>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</si>
  <si>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</si>
  <si>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</si>
  <si>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112, 113, 116, 117, 132, 133, 136, 137, 164, 165, 166</t>
  </si>
  <si>
    <t>225, 240, 241, 301</t>
  </si>
  <si>
    <t>G00, H00</t>
  </si>
  <si>
    <t>G01, H01</t>
  </si>
  <si>
    <t>G02, H02</t>
  </si>
  <si>
    <t>G03, H03</t>
  </si>
  <si>
    <t>G04, H04</t>
  </si>
  <si>
    <t>K00, L00</t>
  </si>
  <si>
    <t>K01, L01</t>
  </si>
  <si>
    <t>K02, L02</t>
  </si>
  <si>
    <t>K03, L03</t>
  </si>
  <si>
    <t>K04, L04</t>
  </si>
  <si>
    <t>M00, N00</t>
  </si>
  <si>
    <t>M01, N01</t>
  </si>
  <si>
    <t>M02, N02</t>
  </si>
  <si>
    <t>M03, N03</t>
  </si>
  <si>
    <t>M04, N04</t>
  </si>
  <si>
    <t>900, 901, 902, 903, 910</t>
  </si>
  <si>
    <t>781, 782, 783, 784, 785</t>
  </si>
  <si>
    <t>603, 604, 607, 608</t>
  </si>
  <si>
    <t>794, 795</t>
  </si>
  <si>
    <t>609, 610</t>
  </si>
  <si>
    <t>796, 797</t>
  </si>
  <si>
    <t>605, 606, 611, 612</t>
  </si>
  <si>
    <t>798, 799</t>
  </si>
  <si>
    <t>130, 134, 135</t>
  </si>
  <si>
    <t>223, 242, 243, 245, 246</t>
  </si>
  <si>
    <t>904, 905, 906, 907, 908, 909</t>
  </si>
  <si>
    <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</si>
  <si>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</si>
  <si>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</si>
  <si>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100, 101, 110, 111, 114, 115, 118, 119, 120, 121, 160, 161, 162, 163, 180, T01</t>
  </si>
  <si>
    <t>D02,F02, U02</t>
  </si>
  <si>
    <t>D00, F00, U00</t>
  </si>
  <si>
    <t>D01, F01, U01</t>
  </si>
  <si>
    <t>D03, F03, U03</t>
  </si>
  <si>
    <t>D04, F04, U04</t>
  </si>
  <si>
    <t>D02, F02, U02</t>
  </si>
  <si>
    <t>Open LLFC / DUoS Tariff Id</t>
  </si>
  <si>
    <t>Closed LLFC / DUoS Tariff Id</t>
  </si>
  <si>
    <t>Associated LLFC / DUoS Tariff ID</t>
  </si>
  <si>
    <t>Metered voltage, respective periods and associated LLFC / DUoS Tariff ID</t>
  </si>
  <si>
    <t>LLFC / DUoS Tariff ID</t>
  </si>
  <si>
    <t>∞</t>
  </si>
  <si>
    <t>2027/28</t>
  </si>
  <si>
    <t>1 April 2027</t>
  </si>
  <si>
    <t>3 &amp; 4</t>
  </si>
  <si>
    <t>VPEN GSP_N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</si>
</sst>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2"/>
      <color theme="0"/>
      <name val="Arial"/>
      <family val="2"/>
    </font>
    <font>
      <sz val="14"/>
      <color theme="0"/>
      <name val="Arial"/>
      <family val="2"/>
    </font>
    <font>
      <b/>
      <sz val="14"/>
      <name val="Arial"/>
      <family val="2"/>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
      <patternFill patternType="lightUp">
        <fgColor theme="0" tint="-0.499984740745262"/>
        <bgColor rgb="FFFFFFFF"/>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rgb="FF999999"/>
      </left>
      <right/>
      <top/>
      <bottom/>
      <diagonal/>
    </border>
  </borders>
  <cellStyleXfs count="24">
    <xf numFmtId="0" fontId="0" fillId="0" borderId="0"/>
    <xf numFmtId="0" fontId="14" fillId="0" borderId="0" applyNumberFormat="0" applyFill="0" applyBorder="0" applyAlignment="0" applyProtection="0"/>
    <xf numFmtId="0" fontId="15" fillId="5" borderId="7" applyNumberFormat="0" applyAlignment="0" applyProtection="0"/>
    <xf numFmtId="0" fontId="16" fillId="0" borderId="0" applyNumberFormat="0" applyFill="0" applyBorder="0" applyAlignment="0" applyProtection="0">
      <alignment vertical="top"/>
      <protection locked="0"/>
    </xf>
    <xf numFmtId="0" fontId="22" fillId="0" borderId="9" applyNumberFormat="0" applyFill="0" applyAlignment="0" applyProtection="0"/>
    <xf numFmtId="0" fontId="14" fillId="0" borderId="10" applyNumberFormat="0" applyFill="0" applyAlignment="0" applyProtection="0"/>
    <xf numFmtId="0" fontId="9" fillId="0" borderId="0"/>
    <xf numFmtId="43" fontId="9" fillId="0" borderId="0" applyFont="0" applyFill="0" applyBorder="0" applyAlignment="0" applyProtection="0"/>
    <xf numFmtId="0" fontId="27" fillId="24" borderId="0" applyNumberFormat="0" applyBorder="0" applyAlignment="0" applyProtection="0"/>
    <xf numFmtId="0" fontId="6"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6" fillId="27" borderId="0" applyNumberFormat="0" applyBorder="0" applyAlignment="0" applyProtection="0"/>
    <xf numFmtId="0" fontId="27" fillId="28" borderId="0" applyNumberFormat="0" applyBorder="0" applyAlignment="0" applyProtection="0"/>
    <xf numFmtId="0" fontId="31" fillId="0" borderId="0"/>
    <xf numFmtId="0" fontId="33" fillId="35" borderId="0" applyNumberFormat="0" applyBorder="0" applyAlignment="0" applyProtection="0"/>
    <xf numFmtId="0" fontId="7" fillId="0" borderId="0"/>
    <xf numFmtId="0" fontId="5" fillId="6" borderId="0" applyNumberFormat="0" applyBorder="0" applyAlignment="0" applyProtection="0"/>
    <xf numFmtId="0" fontId="5" fillId="27" borderId="0" applyNumberFormat="0" applyBorder="0" applyAlignment="0" applyProtection="0"/>
    <xf numFmtId="0" fontId="4" fillId="0" borderId="0" applyNumberFormat="0" applyFill="0" applyBorder="0" applyAlignment="0" applyProtection="0">
      <alignment horizontal="left"/>
    </xf>
    <xf numFmtId="43" fontId="9" fillId="0" borderId="0" applyFont="0" applyFill="0" applyBorder="0" applyAlignment="0" applyProtection="0"/>
    <xf numFmtId="0" fontId="3" fillId="0" borderId="0"/>
    <xf numFmtId="0" fontId="2" fillId="0" borderId="0"/>
    <xf numFmtId="0" fontId="1" fillId="40" borderId="16" applyNumberFormat="0" applyBorder="0" applyAlignment="0" applyProtection="0">
      <alignment vertical="center"/>
    </xf>
  </cellStyleXfs>
  <cellXfs count="315">
    <xf numFmtId="0" fontId="0" fillId="0" borderId="0" xfId="0"/>
    <xf numFmtId="0" fontId="9"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1" fillId="2" borderId="0" xfId="0" applyFont="1" applyFill="1" applyAlignment="1">
      <alignment vertical="center"/>
    </xf>
    <xf numFmtId="0" fontId="0" fillId="0" borderId="1" xfId="0" applyBorder="1" applyAlignment="1">
      <alignment vertical="center"/>
    </xf>
    <xf numFmtId="0" fontId="9" fillId="0" borderId="0" xfId="0" applyFont="1" applyAlignment="1">
      <alignment wrapText="1"/>
    </xf>
    <xf numFmtId="0" fontId="10" fillId="0" borderId="0" xfId="0" applyFont="1" applyAlignment="1">
      <alignment vertical="top" wrapText="1"/>
    </xf>
    <xf numFmtId="0" fontId="17" fillId="2" borderId="0" xfId="3" applyFont="1" applyFill="1" applyAlignment="1" applyProtection="1">
      <alignment vertical="center"/>
    </xf>
    <xf numFmtId="0" fontId="10" fillId="7" borderId="1" xfId="0" applyFont="1" applyFill="1" applyBorder="1" applyAlignment="1">
      <alignment horizontal="center" vertical="center" wrapText="1"/>
    </xf>
    <xf numFmtId="0" fontId="9" fillId="0" borderId="1" xfId="0" quotePrefix="1" applyFont="1" applyBorder="1" applyAlignment="1">
      <alignment horizontal="left" vertical="top" wrapText="1"/>
    </xf>
    <xf numFmtId="0" fontId="10"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9" fillId="4" borderId="1" xfId="0" applyFont="1" applyFill="1" applyBorder="1" applyAlignment="1">
      <alignment horizontal="center" vertical="center" wrapText="1"/>
    </xf>
    <xf numFmtId="0" fontId="9" fillId="2" borderId="0" xfId="0" applyFont="1" applyFill="1" applyAlignment="1">
      <alignment vertical="center"/>
    </xf>
    <xf numFmtId="0" fontId="0" fillId="0" borderId="0" xfId="0" applyProtection="1">
      <protection locked="0"/>
    </xf>
    <xf numFmtId="169" fontId="9"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0" fillId="7" borderId="1" xfId="0" quotePrefix="1" applyFont="1" applyFill="1" applyBorder="1" applyAlignment="1">
      <alignment horizontal="center" vertical="center" wrapText="1"/>
    </xf>
    <xf numFmtId="49" fontId="19" fillId="5" borderId="7" xfId="2" applyNumberFormat="1" applyFont="1" applyAlignment="1" applyProtection="1">
      <alignment horizontal="center" vertical="center" wrapText="1"/>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0"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0" fillId="16" borderId="1" xfId="0" quotePrefix="1" applyFont="1" applyFill="1" applyBorder="1" applyAlignment="1">
      <alignment horizontal="center" vertical="center" wrapText="1"/>
    </xf>
    <xf numFmtId="49" fontId="9"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4" fillId="8" borderId="1" xfId="0" applyNumberFormat="1" applyFont="1" applyFill="1" applyBorder="1" applyAlignment="1" applyProtection="1">
      <alignment horizontal="center" vertical="center" wrapText="1"/>
      <protection locked="0"/>
    </xf>
    <xf numFmtId="172" fontId="24" fillId="9" borderId="1" xfId="0" applyNumberFormat="1" applyFont="1" applyFill="1" applyBorder="1" applyAlignment="1" applyProtection="1">
      <alignment horizontal="center" vertical="center"/>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9" fillId="9" borderId="1" xfId="0" quotePrefix="1" applyNumberFormat="1" applyFont="1" applyFill="1" applyBorder="1" applyAlignment="1" applyProtection="1">
      <alignment horizontal="left" vertical="center" wrapText="1"/>
      <protection locked="0"/>
    </xf>
    <xf numFmtId="49" fontId="9"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9" fillId="2" borderId="0" xfId="6" applyFill="1" applyAlignment="1">
      <alignment vertical="center"/>
    </xf>
    <xf numFmtId="0" fontId="11" fillId="2" borderId="0" xfId="6" applyFont="1" applyFill="1" applyAlignment="1">
      <alignment vertical="center"/>
    </xf>
    <xf numFmtId="0" fontId="10" fillId="7" borderId="1" xfId="6" quotePrefix="1" applyFont="1" applyFill="1" applyBorder="1" applyAlignment="1">
      <alignment horizontal="center" vertical="center" wrapText="1"/>
    </xf>
    <xf numFmtId="0" fontId="10"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0" fillId="7" borderId="1" xfId="6" applyNumberFormat="1" applyFont="1" applyFill="1" applyBorder="1" applyAlignment="1">
      <alignment horizontal="center" vertical="center" wrapText="1"/>
    </xf>
    <xf numFmtId="1" fontId="9" fillId="9" borderId="1" xfId="6" applyNumberFormat="1" applyFill="1" applyBorder="1" applyAlignment="1" applyProtection="1">
      <alignment horizontal="left" vertical="center" wrapText="1"/>
      <protection locked="0"/>
    </xf>
    <xf numFmtId="0" fontId="9" fillId="9" borderId="1" xfId="6" applyFill="1" applyBorder="1" applyAlignment="1" applyProtection="1">
      <alignment horizontal="left" vertical="center" wrapText="1"/>
      <protection locked="0"/>
    </xf>
    <xf numFmtId="0" fontId="9" fillId="2" borderId="0" xfId="6" applyFill="1" applyAlignment="1">
      <alignment horizontal="center" vertical="center"/>
    </xf>
    <xf numFmtId="166" fontId="9" fillId="2" borderId="0" xfId="6" applyNumberFormat="1" applyFill="1" applyAlignment="1">
      <alignment horizontal="center" vertical="center"/>
    </xf>
    <xf numFmtId="0" fontId="9" fillId="2" borderId="0" xfId="6" applyFill="1"/>
    <xf numFmtId="172" fontId="7" fillId="12" borderId="1" xfId="6" applyNumberFormat="1" applyFont="1" applyFill="1" applyBorder="1" applyAlignment="1" applyProtection="1">
      <alignment horizontal="center" vertical="center"/>
      <protection locked="0"/>
    </xf>
    <xf numFmtId="164" fontId="7" fillId="12" borderId="1" xfId="6" applyNumberFormat="1" applyFont="1" applyFill="1" applyBorder="1" applyAlignment="1" applyProtection="1">
      <alignment horizontal="center" vertical="center"/>
      <protection locked="0"/>
    </xf>
    <xf numFmtId="172" fontId="7" fillId="9" borderId="1" xfId="6" applyNumberFormat="1" applyFont="1" applyFill="1" applyBorder="1" applyAlignment="1" applyProtection="1">
      <alignment horizontal="center" vertical="center"/>
      <protection locked="0"/>
    </xf>
    <xf numFmtId="164" fontId="7" fillId="9" borderId="1" xfId="6" applyNumberFormat="1" applyFont="1" applyFill="1" applyBorder="1" applyAlignment="1" applyProtection="1">
      <alignment horizontal="center" vertical="center"/>
      <protection locked="0"/>
    </xf>
    <xf numFmtId="0" fontId="9" fillId="0" borderId="0" xfId="0" applyFont="1" applyProtection="1">
      <protection locked="0"/>
    </xf>
    <xf numFmtId="49" fontId="14" fillId="6" borderId="0" xfId="1" quotePrefix="1" applyNumberFormat="1" applyFill="1" applyAlignment="1" applyProtection="1">
      <alignment horizontal="left" vertical="center" wrapText="1"/>
      <protection locked="0"/>
    </xf>
    <xf numFmtId="49" fontId="14"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4" fillId="6" borderId="0" xfId="1" applyNumberFormat="1" applyFill="1" applyBorder="1" applyAlignment="1" applyProtection="1">
      <alignment vertical="center" wrapText="1"/>
      <protection locked="0"/>
    </xf>
    <xf numFmtId="49" fontId="14" fillId="0" borderId="0" xfId="5" applyNumberFormat="1" applyBorder="1" applyAlignment="1" applyProtection="1">
      <alignment vertical="center"/>
      <protection locked="0"/>
    </xf>
    <xf numFmtId="49" fontId="14"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6" fillId="0" borderId="0" xfId="3" applyAlignment="1" applyProtection="1">
      <alignment horizontal="left" vertical="top"/>
    </xf>
    <xf numFmtId="0" fontId="10"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10" fillId="0" borderId="6" xfId="0" applyFont="1" applyBorder="1" applyAlignment="1">
      <alignment vertical="center" wrapText="1"/>
    </xf>
    <xf numFmtId="0" fontId="10" fillId="0" borderId="1" xfId="0" applyFont="1" applyBorder="1" applyAlignment="1">
      <alignment vertical="center" wrapText="1"/>
    </xf>
    <xf numFmtId="0" fontId="28" fillId="18"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10" fillId="22" borderId="1" xfId="0" applyFont="1" applyFill="1" applyBorder="1" applyAlignment="1" applyProtection="1">
      <alignment horizontal="center" vertical="center" wrapText="1"/>
      <protection locked="0"/>
    </xf>
    <xf numFmtId="0" fontId="20" fillId="17" borderId="0" xfId="1" applyNumberFormat="1" applyFont="1" applyFill="1" applyBorder="1" applyAlignment="1">
      <alignment horizontal="center" vertical="center" wrapText="1"/>
    </xf>
    <xf numFmtId="0" fontId="11" fillId="17" borderId="0" xfId="6" applyFont="1" applyFill="1" applyAlignment="1">
      <alignment vertical="center"/>
    </xf>
    <xf numFmtId="0" fontId="20" fillId="17" borderId="0" xfId="1" applyNumberFormat="1" applyFont="1" applyFill="1" applyBorder="1" applyAlignment="1" applyProtection="1">
      <alignment horizontal="center" vertical="center" wrapText="1"/>
    </xf>
    <xf numFmtId="0" fontId="20" fillId="17" borderId="12" xfId="1" applyNumberFormat="1" applyFont="1" applyFill="1" applyBorder="1" applyAlignment="1">
      <alignment horizontal="center" vertical="center" wrapText="1"/>
    </xf>
    <xf numFmtId="0" fontId="20" fillId="17" borderId="0" xfId="1" applyNumberFormat="1" applyFont="1" applyFill="1" applyBorder="1" applyAlignment="1">
      <alignment vertical="center" wrapText="1"/>
    </xf>
    <xf numFmtId="0" fontId="10" fillId="17" borderId="4"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9" fillId="17" borderId="8" xfId="0"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wrapText="1"/>
      <protection locked="0"/>
    </xf>
    <xf numFmtId="0" fontId="16" fillId="0" borderId="0" xfId="3" applyAlignment="1" applyProtection="1"/>
    <xf numFmtId="0" fontId="16" fillId="2" borderId="0" xfId="3" applyFill="1" applyAlignment="1" applyProtection="1">
      <alignment vertical="center"/>
      <protection hidden="1"/>
    </xf>
    <xf numFmtId="175" fontId="9" fillId="9" borderId="1" xfId="6" applyNumberFormat="1" applyFill="1" applyBorder="1" applyAlignment="1">
      <alignment horizontal="center" vertical="center" wrapText="1"/>
    </xf>
    <xf numFmtId="0" fontId="9" fillId="9" borderId="1" xfId="6" applyFill="1" applyBorder="1" applyAlignment="1">
      <alignment horizontal="left" vertical="center" wrapText="1"/>
    </xf>
    <xf numFmtId="1" fontId="9" fillId="9" borderId="1" xfId="6" applyNumberFormat="1" applyFill="1" applyBorder="1" applyAlignment="1">
      <alignment horizontal="left" vertical="center" wrapText="1"/>
    </xf>
    <xf numFmtId="172" fontId="7" fillId="23" borderId="1" xfId="6" applyNumberFormat="1" applyFont="1" applyFill="1" applyBorder="1" applyAlignment="1">
      <alignment horizontal="center" vertical="center"/>
    </xf>
    <xf numFmtId="43" fontId="7" fillId="23" borderId="1" xfId="7" applyFont="1" applyFill="1" applyBorder="1" applyAlignment="1" applyProtection="1">
      <alignment horizontal="center" vertical="center"/>
    </xf>
    <xf numFmtId="164" fontId="7" fillId="23" borderId="1" xfId="6" applyNumberFormat="1" applyFont="1" applyFill="1" applyBorder="1" applyAlignment="1">
      <alignment horizontal="center" vertical="center"/>
    </xf>
    <xf numFmtId="165" fontId="7" fillId="12" borderId="1" xfId="6" applyNumberFormat="1" applyFont="1" applyFill="1" applyBorder="1" applyAlignment="1">
      <alignment horizontal="center" vertical="center"/>
    </xf>
    <xf numFmtId="43" fontId="7" fillId="12" borderId="1" xfId="7" applyFont="1" applyFill="1" applyBorder="1" applyAlignment="1" applyProtection="1">
      <alignment horizontal="center" vertical="center"/>
    </xf>
    <xf numFmtId="164" fontId="7" fillId="12" borderId="1" xfId="6" applyNumberFormat="1" applyFont="1" applyFill="1" applyBorder="1" applyAlignment="1">
      <alignment horizontal="center" vertical="center"/>
    </xf>
    <xf numFmtId="0" fontId="9" fillId="11" borderId="1" xfId="13" applyFont="1" applyFill="1" applyBorder="1" applyAlignment="1" applyProtection="1">
      <alignment vertical="center"/>
      <protection locked="0"/>
    </xf>
    <xf numFmtId="174" fontId="9" fillId="31" borderId="1" xfId="10" applyNumberFormat="1" applyFont="1" applyFill="1" applyBorder="1" applyAlignment="1" applyProtection="1">
      <alignment vertical="center"/>
      <protection locked="0"/>
    </xf>
    <xf numFmtId="173" fontId="6" fillId="30" borderId="1" xfId="9" applyNumberFormat="1" applyFill="1" applyBorder="1" applyAlignment="1" applyProtection="1">
      <alignment vertical="center"/>
    </xf>
    <xf numFmtId="174" fontId="9" fillId="30" borderId="1" xfId="9" applyNumberFormat="1" applyFont="1" applyFill="1" applyBorder="1" applyAlignment="1" applyProtection="1">
      <alignment vertical="center"/>
      <protection locked="0"/>
    </xf>
    <xf numFmtId="174" fontId="9" fillId="33" borderId="1" xfId="9" applyNumberFormat="1" applyFont="1" applyFill="1" applyBorder="1" applyAlignment="1" applyProtection="1">
      <alignment vertical="center"/>
      <protection locked="0"/>
    </xf>
    <xf numFmtId="174" fontId="9"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0" fillId="7" borderId="6" xfId="0" applyFont="1" applyFill="1" applyBorder="1" applyAlignment="1">
      <alignment horizontal="left" vertical="center" wrapText="1"/>
    </xf>
    <xf numFmtId="0" fontId="9" fillId="11" borderId="1" xfId="8" quotePrefix="1" applyFont="1" applyFill="1" applyBorder="1" applyAlignment="1" applyProtection="1">
      <alignment horizontal="center" vertical="center" wrapText="1"/>
    </xf>
    <xf numFmtId="0" fontId="9" fillId="32" borderId="1" xfId="11" quotePrefix="1" applyFont="1" applyFill="1" applyBorder="1" applyAlignment="1" applyProtection="1">
      <alignment horizontal="center" vertical="center" wrapText="1"/>
    </xf>
    <xf numFmtId="173" fontId="6" fillId="33" borderId="1" xfId="12" applyNumberFormat="1" applyFill="1" applyBorder="1" applyAlignment="1" applyProtection="1">
      <alignment vertical="center"/>
    </xf>
    <xf numFmtId="0" fontId="10" fillId="7" borderId="1" xfId="0" applyFont="1" applyFill="1" applyBorder="1" applyAlignment="1">
      <alignment horizontal="left" vertical="center" wrapText="1"/>
    </xf>
    <xf numFmtId="0" fontId="9" fillId="11" borderId="1" xfId="13" applyFont="1" applyFill="1" applyBorder="1" applyAlignment="1" applyProtection="1">
      <alignment vertical="center" wrapText="1"/>
    </xf>
    <xf numFmtId="0" fontId="9" fillId="29" borderId="1" xfId="13" applyFont="1" applyFill="1" applyBorder="1" applyAlignment="1" applyProtection="1">
      <alignmen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9" fillId="7" borderId="1" xfId="0" applyFont="1" applyFill="1" applyBorder="1" applyAlignment="1">
      <alignment horizontal="center" vertical="center" wrapText="1"/>
    </xf>
    <xf numFmtId="174" fontId="6" fillId="30" borderId="1" xfId="9" applyNumberFormat="1" applyFill="1" applyBorder="1" applyAlignment="1" applyProtection="1">
      <alignment vertical="center"/>
      <protection locked="0"/>
    </xf>
    <xf numFmtId="176" fontId="6" fillId="30" borderId="1" xfId="9" applyNumberFormat="1" applyFill="1" applyBorder="1" applyAlignment="1" applyProtection="1">
      <alignment vertical="center"/>
    </xf>
    <xf numFmtId="176" fontId="6" fillId="33" borderId="1" xfId="9" applyNumberFormat="1" applyFill="1" applyBorder="1" applyAlignment="1" applyProtection="1">
      <alignment vertical="center"/>
    </xf>
    <xf numFmtId="176" fontId="9" fillId="31" borderId="1" xfId="10" applyNumberFormat="1" applyFont="1" applyFill="1" applyBorder="1" applyAlignment="1" applyProtection="1">
      <alignment vertical="center"/>
    </xf>
    <xf numFmtId="176" fontId="9" fillId="34" borderId="1" xfId="10" applyNumberFormat="1" applyFont="1" applyFill="1" applyBorder="1" applyAlignment="1" applyProtection="1">
      <alignment vertical="center"/>
    </xf>
    <xf numFmtId="177" fontId="6" fillId="30" borderId="5" xfId="9" applyNumberFormat="1" applyFill="1" applyBorder="1" applyAlignment="1" applyProtection="1">
      <alignment vertical="center"/>
    </xf>
    <xf numFmtId="177" fontId="6" fillId="30" borderId="1" xfId="9" applyNumberFormat="1" applyFill="1" applyBorder="1" applyAlignment="1" applyProtection="1">
      <alignment vertical="center"/>
    </xf>
    <xf numFmtId="2" fontId="10" fillId="7" borderId="1" xfId="6" applyNumberFormat="1" applyFont="1" applyFill="1" applyBorder="1" applyAlignment="1">
      <alignment horizontal="center" vertical="center" wrapText="1"/>
    </xf>
    <xf numFmtId="49" fontId="9" fillId="11" borderId="1" xfId="8" quotePrefix="1" applyNumberFormat="1" applyFont="1" applyFill="1" applyBorder="1" applyAlignment="1" applyProtection="1">
      <alignment horizontal="center" vertical="center" wrapText="1"/>
    </xf>
    <xf numFmtId="49" fontId="9" fillId="32" borderId="1" xfId="11" quotePrefix="1" applyNumberFormat="1" applyFont="1" applyFill="1" applyBorder="1" applyAlignment="1" applyProtection="1">
      <alignment horizontal="center" vertical="center" wrapText="1"/>
    </xf>
    <xf numFmtId="0" fontId="10" fillId="0" borderId="1" xfId="0" applyFont="1" applyBorder="1" applyAlignment="1">
      <alignment horizontal="left" vertical="center" wrapText="1"/>
    </xf>
    <xf numFmtId="49" fontId="14" fillId="6" borderId="0" xfId="1" applyNumberFormat="1" applyFill="1" applyAlignment="1" applyProtection="1">
      <alignment horizontal="center" vertical="center" wrapText="1"/>
      <protection locked="0"/>
    </xf>
    <xf numFmtId="49" fontId="14"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0" fontId="17" fillId="0" borderId="0" xfId="3" applyFont="1" applyFill="1" applyBorder="1" applyAlignment="1" applyProtection="1">
      <alignment vertical="center"/>
    </xf>
    <xf numFmtId="49" fontId="22" fillId="0" borderId="0" xfId="4" quotePrefix="1" applyNumberFormat="1" applyBorder="1" applyAlignment="1" applyProtection="1">
      <alignment horizontal="left" vertical="center"/>
      <protection locked="0"/>
    </xf>
    <xf numFmtId="164" fontId="24" fillId="10" borderId="1" xfId="0" applyNumberFormat="1" applyFont="1" applyFill="1" applyBorder="1" applyAlignment="1">
      <alignment horizontal="center" vertical="center"/>
    </xf>
    <xf numFmtId="178" fontId="25" fillId="18" borderId="1" xfId="0" applyNumberFormat="1" applyFont="1" applyFill="1" applyBorder="1" applyAlignment="1" applyProtection="1">
      <alignment horizontal="center" vertical="center"/>
      <protection locked="0"/>
    </xf>
    <xf numFmtId="178" fontId="24" fillId="19" borderId="1" xfId="0" applyNumberFormat="1" applyFont="1" applyFill="1" applyBorder="1" applyAlignment="1" applyProtection="1">
      <alignment horizontal="center" vertical="center"/>
      <protection locked="0"/>
    </xf>
    <xf numFmtId="178" fontId="25" fillId="20" borderId="1" xfId="0" applyNumberFormat="1" applyFont="1" applyFill="1" applyBorder="1" applyAlignment="1" applyProtection="1">
      <alignment horizontal="center" vertical="center"/>
      <protection locked="0"/>
    </xf>
    <xf numFmtId="178" fontId="25" fillId="21" borderId="1" xfId="0" applyNumberFormat="1" applyFont="1" applyFill="1" applyBorder="1" applyAlignment="1" applyProtection="1">
      <alignment horizontal="center" vertical="center"/>
      <protection locked="0"/>
    </xf>
    <xf numFmtId="178" fontId="24" fillId="22" borderId="1" xfId="0" applyNumberFormat="1" applyFont="1" applyFill="1" applyBorder="1" applyAlignment="1" applyProtection="1">
      <alignment horizontal="center" vertical="center"/>
      <protection locked="0"/>
    </xf>
    <xf numFmtId="178" fontId="34" fillId="18" borderId="1" xfId="0" applyNumberFormat="1" applyFont="1" applyFill="1" applyBorder="1" applyAlignment="1" applyProtection="1">
      <alignment horizontal="center" vertical="center" wrapText="1"/>
      <protection locked="0"/>
    </xf>
    <xf numFmtId="178" fontId="12" fillId="19" borderId="1" xfId="0" applyNumberFormat="1" applyFont="1" applyFill="1" applyBorder="1" applyAlignment="1" applyProtection="1">
      <alignment horizontal="center" vertical="center" wrapText="1"/>
      <protection locked="0"/>
    </xf>
    <xf numFmtId="178" fontId="34" fillId="20" borderId="1" xfId="0" applyNumberFormat="1"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172" fontId="12" fillId="3"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78" fontId="34" fillId="21" borderId="1" xfId="0" applyNumberFormat="1" applyFont="1" applyFill="1" applyBorder="1" applyAlignment="1" applyProtection="1">
      <alignment horizontal="center" vertical="center" wrapText="1"/>
      <protection locked="0"/>
    </xf>
    <xf numFmtId="178" fontId="12" fillId="22"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lignment horizontal="center" vertical="center" wrapText="1"/>
    </xf>
    <xf numFmtId="172" fontId="12" fillId="9" borderId="1" xfId="0" applyNumberFormat="1" applyFont="1" applyFill="1" applyBorder="1" applyAlignment="1" applyProtection="1">
      <alignment horizontal="center" vertical="center" wrapText="1"/>
      <protection locked="0"/>
    </xf>
    <xf numFmtId="0" fontId="9" fillId="0" borderId="0" xfId="6"/>
    <xf numFmtId="0" fontId="9" fillId="0" borderId="0" xfId="6" applyAlignment="1">
      <alignment horizontal="left"/>
    </xf>
    <xf numFmtId="0" fontId="35" fillId="0" borderId="0" xfId="6" applyFont="1"/>
    <xf numFmtId="0" fontId="16" fillId="0" borderId="0" xfId="3" applyFill="1" applyAlignment="1" applyProtection="1">
      <alignment horizontal="left" vertical="center"/>
    </xf>
    <xf numFmtId="0" fontId="9" fillId="0" borderId="0" xfId="6" applyAlignment="1">
      <alignment horizontal="center" vertical="center" wrapText="1"/>
    </xf>
    <xf numFmtId="0" fontId="9" fillId="0" borderId="0" xfId="6" applyAlignment="1">
      <alignment horizontal="center" vertical="top" wrapText="1"/>
    </xf>
    <xf numFmtId="0" fontId="9" fillId="36" borderId="0" xfId="6" applyFill="1" applyAlignment="1">
      <alignment horizontal="left"/>
    </xf>
    <xf numFmtId="14" fontId="9" fillId="0" borderId="0" xfId="6" applyNumberFormat="1"/>
    <xf numFmtId="0" fontId="9" fillId="0" borderId="0" xfId="6" quotePrefix="1" applyAlignment="1">
      <alignment horizontal="left"/>
    </xf>
    <xf numFmtId="0" fontId="9" fillId="36" borderId="0" xfId="6" applyFill="1" applyAlignment="1">
      <alignment horizontal="left" vertical="center"/>
    </xf>
    <xf numFmtId="179" fontId="9" fillId="36" borderId="0" xfId="6" applyNumberFormat="1" applyFill="1" applyAlignment="1">
      <alignment horizontal="left"/>
    </xf>
    <xf numFmtId="0" fontId="24" fillId="17" borderId="1" xfId="0" applyFont="1" applyFill="1" applyBorder="1" applyAlignment="1" applyProtection="1">
      <alignment horizontal="center" vertical="center" wrapText="1"/>
      <protection locked="0"/>
    </xf>
    <xf numFmtId="0" fontId="10" fillId="11" borderId="1" xfId="0" applyFont="1" applyFill="1" applyBorder="1" applyAlignment="1">
      <alignment vertical="center" wrapText="1"/>
    </xf>
    <xf numFmtId="0" fontId="36" fillId="0" borderId="1" xfId="16" applyFont="1" applyBorder="1" applyAlignment="1">
      <alignment horizontal="center" vertical="center" wrapText="1"/>
    </xf>
    <xf numFmtId="2" fontId="24" fillId="10" borderId="1" xfId="0" applyNumberFormat="1" applyFont="1" applyFill="1" applyBorder="1" applyAlignment="1" applyProtection="1">
      <alignment horizontal="center" vertical="center"/>
      <protection locked="0"/>
    </xf>
    <xf numFmtId="2" fontId="24" fillId="3" borderId="1" xfId="0" applyNumberFormat="1" applyFont="1" applyFill="1" applyBorder="1" applyAlignment="1" applyProtection="1">
      <alignment horizontal="center" vertical="center"/>
      <protection locked="0"/>
    </xf>
    <xf numFmtId="0" fontId="10" fillId="7" borderId="1" xfId="0" applyFont="1" applyFill="1" applyBorder="1" applyAlignment="1">
      <alignment vertical="center" wrapText="1"/>
    </xf>
    <xf numFmtId="2" fontId="24" fillId="3" borderId="1" xfId="0" applyNumberFormat="1" applyFont="1" applyFill="1" applyBorder="1" applyAlignment="1">
      <alignment horizontal="center" vertical="center"/>
    </xf>
    <xf numFmtId="2" fontId="24" fillId="10" borderId="1" xfId="0" applyNumberFormat="1" applyFont="1" applyFill="1" applyBorder="1" applyAlignment="1">
      <alignment horizontal="center" vertical="center"/>
    </xf>
    <xf numFmtId="0" fontId="24" fillId="0" borderId="1" xfId="0" applyFont="1" applyBorder="1" applyAlignment="1">
      <alignment horizontal="center" vertical="center" wrapText="1"/>
    </xf>
    <xf numFmtId="0" fontId="9" fillId="2" borderId="0" xfId="6" quotePrefix="1" applyFill="1" applyAlignment="1">
      <alignment horizontal="center" vertical="center" wrapText="1"/>
    </xf>
    <xf numFmtId="0" fontId="16" fillId="0" borderId="0" xfId="3" applyAlignment="1" applyProtection="1">
      <alignment horizontal="left" vertical="top" wrapText="1"/>
    </xf>
    <xf numFmtId="49" fontId="24" fillId="0" borderId="1" xfId="0" applyNumberFormat="1"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10" fillId="7" borderId="1" xfId="0" applyFont="1" applyFill="1" applyBorder="1" applyAlignment="1" applyProtection="1">
      <alignment horizontal="center" vertical="center"/>
      <protection locked="0"/>
    </xf>
    <xf numFmtId="0" fontId="10" fillId="7"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protection locked="0"/>
    </xf>
    <xf numFmtId="49" fontId="24" fillId="0" borderId="1" xfId="0" quotePrefix="1" applyNumberFormat="1" applyFont="1" applyBorder="1" applyAlignment="1" applyProtection="1">
      <alignment horizontal="center" vertical="center" wrapText="1"/>
      <protection locked="0"/>
    </xf>
    <xf numFmtId="164" fontId="24" fillId="9"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pplyProtection="1">
      <alignment horizontal="center" vertical="center"/>
      <protection locked="0"/>
    </xf>
    <xf numFmtId="181" fontId="18" fillId="8" borderId="1" xfId="0" applyNumberFormat="1" applyFont="1" applyFill="1" applyBorder="1" applyAlignment="1" applyProtection="1">
      <alignment horizontal="center" vertical="center"/>
      <protection locked="0"/>
    </xf>
    <xf numFmtId="3" fontId="18" fillId="8" borderId="1" xfId="0" applyNumberFormat="1" applyFont="1" applyFill="1" applyBorder="1" applyAlignment="1" applyProtection="1">
      <alignment horizontal="center" vertical="center"/>
      <protection locked="0"/>
    </xf>
    <xf numFmtId="3" fontId="18" fillId="37" borderId="1" xfId="0" applyNumberFormat="1" applyFont="1" applyFill="1" applyBorder="1" applyAlignment="1" applyProtection="1">
      <alignment horizontal="center" vertical="center"/>
      <protection locked="0"/>
    </xf>
    <xf numFmtId="0" fontId="0" fillId="0" borderId="1" xfId="0" applyBorder="1"/>
    <xf numFmtId="0" fontId="37" fillId="0" borderId="1" xfId="0" applyFont="1" applyBorder="1" applyAlignment="1">
      <alignment vertical="center"/>
    </xf>
    <xf numFmtId="0" fontId="37" fillId="38" borderId="1" xfId="0" applyFont="1" applyFill="1" applyBorder="1" applyAlignment="1">
      <alignment vertical="center"/>
    </xf>
    <xf numFmtId="0" fontId="38" fillId="4" borderId="1" xfId="0" applyFont="1" applyFill="1" applyBorder="1" applyAlignment="1">
      <alignment horizontal="center" vertical="center" wrapText="1"/>
    </xf>
    <xf numFmtId="0" fontId="38" fillId="0" borderId="6" xfId="0" applyFont="1" applyBorder="1" applyAlignment="1">
      <alignment horizontal="center" vertical="center" wrapText="1"/>
    </xf>
    <xf numFmtId="0" fontId="38" fillId="17" borderId="1" xfId="0" applyFont="1" applyFill="1" applyBorder="1" applyAlignment="1">
      <alignment horizontal="center" vertical="center" wrapText="1"/>
    </xf>
    <xf numFmtId="0" fontId="38" fillId="17" borderId="6" xfId="0" applyFont="1" applyFill="1" applyBorder="1" applyAlignment="1">
      <alignment horizontal="center" vertical="center" wrapText="1"/>
    </xf>
    <xf numFmtId="0" fontId="38" fillId="17" borderId="3" xfId="0" applyFont="1" applyFill="1" applyBorder="1" applyAlignment="1">
      <alignment horizontal="center" vertical="center" wrapText="1"/>
    </xf>
    <xf numFmtId="0" fontId="40" fillId="17" borderId="6" xfId="6" applyFont="1" applyFill="1" applyBorder="1" applyAlignment="1">
      <alignment vertical="center" wrapText="1"/>
    </xf>
    <xf numFmtId="0" fontId="38" fillId="17" borderId="1" xfId="0" quotePrefix="1" applyFont="1" applyFill="1" applyBorder="1" applyAlignment="1">
      <alignment horizontal="center" vertical="center" wrapText="1"/>
    </xf>
    <xf numFmtId="0" fontId="38" fillId="0" borderId="1" xfId="0" applyFont="1" applyBorder="1" applyAlignment="1">
      <alignment vertical="center" wrapText="1"/>
    </xf>
    <xf numFmtId="0" fontId="38" fillId="0" borderId="1" xfId="0" applyFont="1" applyBorder="1" applyAlignment="1">
      <alignment vertical="center"/>
    </xf>
    <xf numFmtId="44" fontId="38" fillId="2" borderId="1" xfId="0" applyNumberFormat="1" applyFont="1" applyFill="1" applyBorder="1" applyAlignment="1">
      <alignment horizontal="center" vertical="center"/>
    </xf>
    <xf numFmtId="0" fontId="0" fillId="0" borderId="1" xfId="0" applyBorder="1" applyAlignment="1">
      <alignment horizontal="center" vertical="center"/>
    </xf>
    <xf numFmtId="0" fontId="9" fillId="9" borderId="1" xfId="6" applyFill="1" applyBorder="1" applyAlignment="1" applyProtection="1">
      <alignment horizontal="center" vertical="center" wrapText="1"/>
      <protection locked="0"/>
    </xf>
    <xf numFmtId="0" fontId="27" fillId="17" borderId="0" xfId="6" applyFont="1" applyFill="1" applyAlignment="1">
      <alignment vertical="center"/>
    </xf>
    <xf numFmtId="0" fontId="27" fillId="2" borderId="0" xfId="0" applyFont="1" applyFill="1" applyAlignment="1">
      <alignment vertical="center"/>
    </xf>
    <xf numFmtId="0" fontId="41" fillId="2" borderId="0" xfId="0" applyFont="1" applyFill="1" applyAlignment="1">
      <alignment vertical="center"/>
    </xf>
    <xf numFmtId="0" fontId="41" fillId="17" borderId="0" xfId="0" applyFont="1" applyFill="1" applyAlignment="1">
      <alignment vertical="center"/>
    </xf>
    <xf numFmtId="3" fontId="40" fillId="8" borderId="1" xfId="0" applyNumberFormat="1" applyFont="1" applyFill="1" applyBorder="1" applyAlignment="1" applyProtection="1">
      <alignment horizontal="center" vertical="center" wrapText="1"/>
      <protection locked="0"/>
    </xf>
    <xf numFmtId="0" fontId="42" fillId="2" borderId="0" xfId="6" applyFont="1" applyFill="1" applyAlignment="1">
      <alignment vertical="center"/>
    </xf>
    <xf numFmtId="43" fontId="9" fillId="2" borderId="0" xfId="6" applyNumberFormat="1" applyFill="1" applyAlignment="1">
      <alignment vertical="center"/>
    </xf>
    <xf numFmtId="0" fontId="9" fillId="9" borderId="1" xfId="0" applyFont="1" applyFill="1" applyBorder="1" applyAlignment="1" applyProtection="1">
      <alignment horizontal="center" vertical="center" wrapText="1"/>
      <protection locked="0"/>
    </xf>
    <xf numFmtId="181" fontId="0" fillId="0" borderId="0" xfId="0" applyNumberFormat="1"/>
    <xf numFmtId="0" fontId="44" fillId="2" borderId="0" xfId="6" applyFont="1" applyFill="1" applyAlignment="1">
      <alignment vertical="center"/>
    </xf>
    <xf numFmtId="0" fontId="44" fillId="17" borderId="0" xfId="6" applyFont="1" applyFill="1" applyAlignment="1">
      <alignment vertical="center"/>
    </xf>
    <xf numFmtId="172" fontId="9" fillId="17" borderId="8" xfId="0" applyNumberFormat="1" applyFont="1" applyFill="1" applyBorder="1" applyAlignment="1">
      <alignment horizontal="center" vertical="center" wrapText="1"/>
    </xf>
    <xf numFmtId="0" fontId="9" fillId="2" borderId="0" xfId="0" applyFont="1" applyFill="1"/>
    <xf numFmtId="0" fontId="27" fillId="17" borderId="0" xfId="0" applyFont="1" applyFill="1" applyAlignment="1">
      <alignment vertical="center"/>
    </xf>
    <xf numFmtId="0" fontId="16" fillId="2" borderId="0" xfId="3" applyFill="1" applyAlignment="1" applyProtection="1">
      <alignment horizontal="center" vertical="center"/>
    </xf>
    <xf numFmtId="49" fontId="9" fillId="9" borderId="1" xfId="0" quotePrefix="1" applyNumberFormat="1" applyFont="1" applyFill="1" applyBorder="1" applyAlignment="1" applyProtection="1">
      <alignment horizontal="center" vertical="center" wrapText="1"/>
      <protection locked="0"/>
    </xf>
    <xf numFmtId="1" fontId="9" fillId="9" borderId="1" xfId="6" applyNumberFormat="1" applyFill="1" applyBorder="1" applyAlignment="1" applyProtection="1">
      <alignment horizontal="center" vertical="center" wrapText="1"/>
      <protection locked="0"/>
    </xf>
    <xf numFmtId="49" fontId="9" fillId="9" borderId="1" xfId="0" applyNumberFormat="1" applyFont="1" applyFill="1" applyBorder="1" applyAlignment="1" applyProtection="1">
      <alignment horizontal="center" vertical="center" wrapText="1"/>
      <protection locked="0"/>
    </xf>
    <xf numFmtId="0" fontId="27" fillId="2" borderId="0" xfId="6" applyFont="1" applyFill="1" applyAlignment="1">
      <alignment horizontal="center" vertical="center"/>
    </xf>
    <xf numFmtId="0" fontId="45" fillId="2" borderId="0" xfId="6" applyFont="1" applyFill="1" applyAlignment="1">
      <alignment horizontal="center" vertical="center"/>
    </xf>
    <xf numFmtId="0" fontId="45" fillId="17" borderId="0" xfId="6" applyFont="1" applyFill="1" applyAlignment="1">
      <alignment horizontal="center" vertical="center"/>
    </xf>
    <xf numFmtId="0" fontId="27" fillId="2" borderId="0" xfId="0" applyFont="1" applyFill="1" applyAlignment="1">
      <alignment horizontal="center" vertical="center"/>
    </xf>
    <xf numFmtId="0" fontId="27" fillId="2" borderId="0" xfId="0" applyFont="1" applyFill="1" applyAlignment="1">
      <alignment horizontal="center"/>
    </xf>
    <xf numFmtId="0" fontId="27" fillId="17" borderId="0" xfId="0" applyFont="1" applyFill="1" applyAlignment="1">
      <alignment horizontal="center"/>
    </xf>
    <xf numFmtId="0" fontId="27" fillId="17" borderId="0" xfId="0" applyFont="1" applyFill="1" applyAlignment="1">
      <alignment horizontal="center" vertical="center"/>
    </xf>
    <xf numFmtId="0" fontId="41" fillId="2" borderId="0" xfId="0" applyFont="1" applyFill="1" applyAlignment="1">
      <alignment horizontal="center" vertical="center"/>
    </xf>
    <xf numFmtId="0" fontId="46" fillId="17" borderId="0" xfId="1" applyNumberFormat="1" applyFont="1" applyFill="1" applyBorder="1" applyAlignment="1">
      <alignment horizontal="center" vertical="center" wrapText="1"/>
    </xf>
    <xf numFmtId="0" fontId="9" fillId="0" borderId="0" xfId="0" quotePrefix="1" applyFont="1" applyAlignment="1">
      <alignment horizontal="left" wrapText="1"/>
    </xf>
    <xf numFmtId="0" fontId="23" fillId="0" borderId="0" xfId="0" quotePrefix="1" applyFont="1" applyAlignment="1">
      <alignment horizontal="left" vertical="top" wrapText="1"/>
    </xf>
    <xf numFmtId="0" fontId="9" fillId="0" borderId="0" xfId="0" quotePrefix="1"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18" fillId="0" borderId="0" xfId="0" quotePrefix="1" applyFont="1" applyAlignment="1">
      <alignment horizontal="left" vertical="top" wrapText="1"/>
    </xf>
    <xf numFmtId="49" fontId="14" fillId="6" borderId="0" xfId="1" applyNumberFormat="1" applyFill="1" applyAlignment="1" applyProtection="1">
      <alignment horizontal="center" vertical="center" wrapText="1"/>
      <protection locked="0"/>
    </xf>
    <xf numFmtId="49" fontId="14" fillId="6" borderId="0" xfId="1" applyNumberFormat="1" applyFill="1" applyAlignment="1" applyProtection="1">
      <alignment horizontal="left" vertical="center" wrapText="1"/>
      <protection locked="0"/>
    </xf>
    <xf numFmtId="0" fontId="9" fillId="2" borderId="8" xfId="6" quotePrefix="1" applyFill="1" applyBorder="1" applyAlignment="1">
      <alignment horizontal="center" vertical="center" wrapText="1"/>
    </xf>
    <xf numFmtId="0" fontId="33" fillId="0" borderId="13" xfId="15" quotePrefix="1" applyFill="1" applyBorder="1" applyAlignment="1">
      <alignment horizontal="left" vertical="top" wrapText="1"/>
    </xf>
    <xf numFmtId="0" fontId="33" fillId="0" borderId="8" xfId="15" quotePrefix="1" applyFill="1" applyBorder="1" applyAlignment="1">
      <alignment horizontal="left" vertical="top" wrapText="1"/>
    </xf>
    <xf numFmtId="0" fontId="10" fillId="0" borderId="1" xfId="0" applyFont="1" applyBorder="1" applyAlignment="1">
      <alignment horizontal="left" vertical="center" wrapText="1" inden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10" fillId="0" borderId="1" xfId="0" applyFont="1" applyBorder="1" applyAlignment="1">
      <alignment horizontal="left" vertical="center" wrapText="1"/>
    </xf>
    <xf numFmtId="0" fontId="20" fillId="6" borderId="1" xfId="1" applyNumberFormat="1"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protection locked="0"/>
    </xf>
    <xf numFmtId="172" fontId="24" fillId="19" borderId="5" xfId="0" applyNumberFormat="1" applyFont="1" applyFill="1" applyBorder="1" applyAlignment="1" applyProtection="1">
      <alignment horizontal="center" vertical="center"/>
      <protection locked="0"/>
    </xf>
    <xf numFmtId="0" fontId="38" fillId="0" borderId="1" xfId="0" applyFont="1" applyBorder="1" applyAlignment="1">
      <alignment horizontal="center" vertical="center" wrapText="1"/>
    </xf>
    <xf numFmtId="0" fontId="10" fillId="7" borderId="3" xfId="0" applyFont="1" applyFill="1" applyBorder="1" applyAlignment="1" applyProtection="1">
      <alignment horizontal="center" vertical="center" wrapText="1"/>
      <protection locked="0"/>
    </xf>
    <xf numFmtId="0" fontId="10" fillId="7" borderId="5" xfId="0" applyFont="1" applyFill="1" applyBorder="1" applyAlignment="1" applyProtection="1">
      <alignment horizontal="center" vertical="center" wrapText="1"/>
      <protection locked="0"/>
    </xf>
    <xf numFmtId="0" fontId="39" fillId="18" borderId="1" xfId="0" applyFont="1" applyFill="1" applyBorder="1" applyAlignment="1" applyProtection="1">
      <alignment horizontal="center" vertical="center" wrapText="1"/>
      <protection locked="0"/>
    </xf>
    <xf numFmtId="0" fontId="38" fillId="39" borderId="1" xfId="0" applyFont="1" applyFill="1" applyBorder="1" applyAlignment="1">
      <alignment horizontal="center" vertical="center" wrapText="1"/>
    </xf>
    <xf numFmtId="0" fontId="9" fillId="2" borderId="0" xfId="0" quotePrefix="1" applyFont="1" applyFill="1" applyAlignment="1">
      <alignment horizontal="center" vertical="center" wrapText="1"/>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0" fillId="6" borderId="5" xfId="1" applyNumberFormat="1" applyFont="1" applyFill="1" applyBorder="1" applyAlignment="1">
      <alignment horizontal="center" vertical="center" wrapText="1"/>
    </xf>
    <xf numFmtId="0" fontId="9" fillId="2" borderId="0" xfId="6" quotePrefix="1" applyFill="1" applyAlignment="1">
      <alignment horizontal="center" vertical="center" wrapText="1"/>
    </xf>
    <xf numFmtId="0" fontId="10" fillId="7" borderId="11" xfId="0" applyFont="1" applyFill="1" applyBorder="1" applyAlignment="1" applyProtection="1">
      <alignment horizontal="center" vertical="center" wrapText="1"/>
      <protection locked="0"/>
    </xf>
    <xf numFmtId="0" fontId="10" fillId="7" borderId="0" xfId="0" applyFont="1" applyFill="1" applyAlignment="1" applyProtection="1">
      <alignment horizontal="center" vertical="center" wrapText="1"/>
      <protection locked="0"/>
    </xf>
    <xf numFmtId="0" fontId="10" fillId="0" borderId="1" xfId="0" applyFont="1" applyBorder="1" applyAlignment="1">
      <alignment horizontal="center" vertical="center" wrapText="1"/>
    </xf>
    <xf numFmtId="0" fontId="9" fillId="2" borderId="8" xfId="6" quotePrefix="1" applyFill="1" applyBorder="1" applyAlignment="1">
      <alignment horizontal="left" vertical="center" wrapText="1"/>
    </xf>
    <xf numFmtId="0" fontId="8" fillId="0" borderId="1" xfId="0" applyFont="1" applyBorder="1" applyAlignment="1">
      <alignment wrapText="1"/>
    </xf>
    <xf numFmtId="0" fontId="0" fillId="0" borderId="1" xfId="0" applyBorder="1"/>
    <xf numFmtId="0" fontId="10" fillId="7" borderId="1" xfId="0" applyFont="1" applyFill="1" applyBorder="1" applyAlignment="1">
      <alignment horizontal="center" vertical="center" wrapText="1"/>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12" fillId="0" borderId="1" xfId="0" applyFont="1" applyBorder="1" applyAlignment="1">
      <alignment vertical="top" wrapText="1"/>
    </xf>
    <xf numFmtId="0" fontId="12" fillId="0" borderId="1" xfId="0" applyFont="1" applyBorder="1" applyAlignment="1">
      <alignment wrapText="1"/>
    </xf>
    <xf numFmtId="0" fontId="10" fillId="0" borderId="1" xfId="0" applyFont="1" applyBorder="1"/>
    <xf numFmtId="0" fontId="0" fillId="0" borderId="1" xfId="0" applyBorder="1" applyAlignment="1">
      <alignment vertical="top" wrapText="1"/>
    </xf>
    <xf numFmtId="0" fontId="33" fillId="0" borderId="13" xfId="15" quotePrefix="1" applyFill="1" applyBorder="1" applyAlignment="1" applyProtection="1">
      <alignment horizontal="left" vertical="center" wrapText="1"/>
    </xf>
    <xf numFmtId="0" fontId="33" fillId="0" borderId="8" xfId="15" quotePrefix="1" applyFill="1" applyBorder="1" applyAlignment="1" applyProtection="1">
      <alignment horizontal="left" vertical="center" wrapText="1"/>
    </xf>
    <xf numFmtId="0" fontId="33" fillId="0" borderId="13" xfId="15" quotePrefix="1" applyFill="1" applyBorder="1" applyAlignment="1" applyProtection="1">
      <alignment horizontal="center" vertical="center" wrapText="1"/>
    </xf>
    <xf numFmtId="0" fontId="33" fillId="0" borderId="8" xfId="15" quotePrefix="1" applyFill="1" applyBorder="1" applyAlignment="1" applyProtection="1">
      <alignment horizontal="center" vertical="center" wrapText="1"/>
    </xf>
    <xf numFmtId="0" fontId="33" fillId="0" borderId="14" xfId="15" quotePrefix="1" applyFill="1" applyBorder="1" applyAlignment="1" applyProtection="1">
      <alignment horizontal="center" vertical="center" wrapText="1"/>
    </xf>
    <xf numFmtId="0" fontId="20" fillId="6" borderId="1" xfId="1" applyNumberFormat="1" applyFont="1" applyFill="1" applyBorder="1" applyAlignment="1" applyProtection="1">
      <alignment horizontal="center" vertical="center" wrapText="1"/>
    </xf>
    <xf numFmtId="0" fontId="40" fillId="17" borderId="1" xfId="0" applyFont="1" applyFill="1" applyBorder="1" applyAlignment="1">
      <alignment horizontal="left" vertical="center" wrapText="1"/>
    </xf>
    <xf numFmtId="0" fontId="38" fillId="17" borderId="1" xfId="0" applyFont="1" applyFill="1" applyBorder="1" applyAlignment="1">
      <alignment horizontal="left" vertical="center" wrapText="1"/>
    </xf>
    <xf numFmtId="0" fontId="10" fillId="0" borderId="3" xfId="0" applyFont="1" applyBorder="1" applyAlignment="1">
      <alignment horizontal="left" vertical="center" wrapText="1" indent="1"/>
    </xf>
    <xf numFmtId="0" fontId="10" fillId="0" borderId="5" xfId="0" applyFont="1" applyBorder="1" applyAlignment="1">
      <alignment horizontal="left" vertical="center" wrapText="1" inden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left" vertical="center" wrapText="1"/>
    </xf>
    <xf numFmtId="0" fontId="0" fillId="0" borderId="8" xfId="0" applyBorder="1" applyAlignment="1">
      <alignment horizontal="left" vertical="center" wrapText="1"/>
    </xf>
    <xf numFmtId="0" fontId="10" fillId="7" borderId="6" xfId="0" applyFont="1" applyFill="1" applyBorder="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xf numFmtId="0" fontId="10" fillId="7" borderId="4" xfId="0" applyFont="1" applyFill="1" applyBorder="1" applyAlignment="1" applyProtection="1">
      <alignment horizontal="center" vertical="center" wrapText="1"/>
      <protection locked="0"/>
    </xf>
    <xf numFmtId="0" fontId="0" fillId="2" borderId="0" xfId="0" quotePrefix="1" applyFill="1" applyAlignment="1">
      <alignment horizontal="center" vertical="center" wrapText="1"/>
    </xf>
    <xf numFmtId="0" fontId="20" fillId="6" borderId="13" xfId="1" applyNumberFormat="1" applyFont="1" applyFill="1" applyBorder="1" applyAlignment="1">
      <alignment horizontal="center" vertical="center" wrapText="1"/>
    </xf>
    <xf numFmtId="0" fontId="20" fillId="6" borderId="8" xfId="1" applyNumberFormat="1" applyFont="1" applyFill="1" applyBorder="1" applyAlignment="1">
      <alignment horizontal="center" vertical="center" wrapText="1"/>
    </xf>
    <xf numFmtId="0" fontId="20" fillId="6" borderId="11" xfId="1" applyNumberFormat="1" applyFont="1" applyFill="1" applyBorder="1" applyAlignment="1">
      <alignment horizontal="center" vertical="center" wrapText="1"/>
    </xf>
    <xf numFmtId="0" fontId="20" fillId="6" borderId="0" xfId="1" applyNumberFormat="1" applyFont="1" applyFill="1" applyBorder="1" applyAlignment="1">
      <alignment horizontal="center" vertical="center" wrapText="1"/>
    </xf>
    <xf numFmtId="0" fontId="33" fillId="17" borderId="0" xfId="15" quotePrefix="1" applyFill="1" applyBorder="1" applyAlignment="1">
      <alignment horizontal="left" vertical="top" wrapText="1"/>
    </xf>
    <xf numFmtId="0" fontId="10" fillId="7" borderId="6" xfId="0" applyFont="1" applyFill="1" applyBorder="1" applyAlignment="1" applyProtection="1">
      <alignment vertical="center" wrapText="1"/>
      <protection locked="0"/>
    </xf>
    <xf numFmtId="0" fontId="10" fillId="7" borderId="15" xfId="0" applyFont="1" applyFill="1" applyBorder="1" applyAlignment="1" applyProtection="1">
      <alignment vertical="center" wrapText="1"/>
      <protection locked="0"/>
    </xf>
    <xf numFmtId="0" fontId="10" fillId="7" borderId="2" xfId="0" applyFont="1" applyFill="1" applyBorder="1" applyAlignment="1" applyProtection="1">
      <alignment vertical="center" wrapText="1"/>
      <protection locked="0"/>
    </xf>
    <xf numFmtId="0" fontId="10" fillId="7" borderId="6" xfId="0" applyFont="1" applyFill="1" applyBorder="1" applyAlignment="1" applyProtection="1">
      <alignment vertical="center"/>
      <protection locked="0"/>
    </xf>
    <xf numFmtId="0" fontId="10" fillId="7" borderId="15" xfId="0" applyFont="1" applyFill="1" applyBorder="1" applyAlignment="1" applyProtection="1">
      <alignment vertical="center"/>
      <protection locked="0"/>
    </xf>
    <xf numFmtId="0" fontId="10" fillId="7" borderId="2" xfId="0" applyFont="1" applyFill="1" applyBorder="1" applyAlignment="1" applyProtection="1">
      <alignment vertical="center"/>
      <protection locked="0"/>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29" fillId="6" borderId="5" xfId="1" applyNumberFormat="1" applyFont="1" applyFill="1" applyBorder="1" applyAlignment="1" applyProtection="1">
      <alignment horizontal="center" vertical="center" wrapText="1"/>
    </xf>
    <xf numFmtId="0" fontId="10" fillId="7" borderId="3"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29" fillId="6" borderId="5" xfId="1" applyNumberFormat="1" applyFont="1" applyFill="1" applyBorder="1" applyAlignment="1" applyProtection="1">
      <alignment horizontal="left" vertical="center" wrapText="1"/>
    </xf>
    <xf numFmtId="0" fontId="9" fillId="0" borderId="0" xfId="0" quotePrefix="1" applyFont="1" applyAlignment="1">
      <alignment horizontal="left" vertical="top" wrapText="1"/>
    </xf>
    <xf numFmtId="0" fontId="9" fillId="0" borderId="0" xfId="0" quotePrefix="1" applyFont="1" applyAlignment="1">
      <alignment horizontal="left"/>
    </xf>
  </cellXfs>
  <cellStyles count="2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Blank_CEPATNEI" xfId="23" xr:uid="{C2686854-F919-4888-A7D5-8CF28ECBFE1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8" t="s">
        <v>152</v>
      </c>
      <c r="B2" s="67"/>
      <c r="C2" s="67"/>
      <c r="D2" s="67"/>
      <c r="E2" s="67"/>
    </row>
    <row r="3" spans="1:8" ht="15" x14ac:dyDescent="0.2">
      <c r="A3" s="67"/>
      <c r="B3" s="135" t="s">
        <v>153</v>
      </c>
      <c r="C3" s="134" t="s">
        <v>154</v>
      </c>
      <c r="D3" s="134" t="s">
        <v>23</v>
      </c>
      <c r="E3" s="134" t="s">
        <v>22</v>
      </c>
    </row>
    <row r="4" spans="1:8" ht="15" x14ac:dyDescent="0.2">
      <c r="A4" s="68" t="s">
        <v>152</v>
      </c>
      <c r="B4" s="29" t="s">
        <v>791</v>
      </c>
      <c r="C4" s="29" t="s">
        <v>788</v>
      </c>
      <c r="D4" s="29" t="s">
        <v>789</v>
      </c>
      <c r="E4" s="29" t="s">
        <v>151</v>
      </c>
    </row>
    <row r="5" spans="1:8" x14ac:dyDescent="0.2">
      <c r="A5" s="67"/>
      <c r="B5" s="67"/>
      <c r="C5" s="67"/>
      <c r="D5" s="67"/>
      <c r="E5" s="67"/>
    </row>
    <row r="6" spans="1:8" ht="16.5" x14ac:dyDescent="0.2">
      <c r="A6" s="70" t="s">
        <v>17</v>
      </c>
      <c r="B6" s="67"/>
      <c r="C6" s="67"/>
      <c r="D6" s="67"/>
      <c r="E6" s="67"/>
    </row>
    <row r="7" spans="1:8" ht="15" x14ac:dyDescent="0.2">
      <c r="A7" s="71" t="s">
        <v>18</v>
      </c>
      <c r="B7" s="238" t="s">
        <v>19</v>
      </c>
      <c r="C7" s="238"/>
      <c r="D7" s="238"/>
      <c r="E7" s="238"/>
    </row>
    <row r="8" spans="1:8" ht="30" customHeight="1" x14ac:dyDescent="0.2">
      <c r="A8" s="75" t="s">
        <v>203</v>
      </c>
      <c r="B8" s="236" t="s">
        <v>192</v>
      </c>
      <c r="C8" s="236"/>
      <c r="D8" s="236"/>
      <c r="E8" s="236"/>
    </row>
    <row r="9" spans="1:8" ht="30" customHeight="1" x14ac:dyDescent="0.2">
      <c r="A9" s="75" t="s">
        <v>720</v>
      </c>
      <c r="B9" s="23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VPEN GSP_N Licence area.</v>
      </c>
      <c r="C9" s="236"/>
      <c r="D9" s="236"/>
      <c r="E9" s="236"/>
    </row>
    <row r="10" spans="1:8" ht="30" customHeight="1" x14ac:dyDescent="0.2">
      <c r="A10" s="75" t="s">
        <v>58</v>
      </c>
      <c r="B10" s="236" t="s">
        <v>21</v>
      </c>
      <c r="C10" s="236"/>
      <c r="D10" s="236"/>
      <c r="E10" s="236"/>
    </row>
    <row r="11" spans="1:8" ht="61.5" customHeight="1" x14ac:dyDescent="0.2">
      <c r="A11" s="75" t="s">
        <v>59</v>
      </c>
      <c r="B11" s="23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VPEN GSP_N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6"/>
      <c r="D11" s="236"/>
      <c r="E11" s="236"/>
      <c r="F11" s="233"/>
      <c r="G11" s="233"/>
      <c r="H11" s="233"/>
    </row>
    <row r="12" spans="1:8" ht="86.25" customHeight="1" x14ac:dyDescent="0.2">
      <c r="A12" s="75" t="s">
        <v>39</v>
      </c>
      <c r="B12" s="236" t="s">
        <v>166</v>
      </c>
      <c r="C12" s="236"/>
      <c r="D12" s="236"/>
      <c r="E12" s="236"/>
    </row>
    <row r="13" spans="1:8" ht="33.75" customHeight="1" x14ac:dyDescent="0.2">
      <c r="A13" s="75" t="s">
        <v>167</v>
      </c>
      <c r="B13" s="23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VPEN GSP_N Licence area.</v>
      </c>
      <c r="C13" s="236"/>
      <c r="D13" s="236"/>
      <c r="E13" s="236"/>
    </row>
    <row r="14" spans="1:8" ht="33.75" customHeight="1" x14ac:dyDescent="0.2">
      <c r="A14" s="177" t="s">
        <v>498</v>
      </c>
      <c r="B14" s="236" t="s">
        <v>499</v>
      </c>
      <c r="C14" s="236"/>
      <c r="D14" s="236"/>
      <c r="E14" s="236"/>
    </row>
    <row r="15" spans="1:8" ht="29.25" customHeight="1" x14ac:dyDescent="0.2">
      <c r="A15" s="75" t="s">
        <v>52</v>
      </c>
      <c r="B15" s="236" t="s">
        <v>137</v>
      </c>
      <c r="C15" s="236"/>
      <c r="D15" s="236"/>
      <c r="E15" s="236"/>
    </row>
    <row r="16" spans="1:8" ht="29.25" customHeight="1" x14ac:dyDescent="0.2">
      <c r="A16" s="177" t="s">
        <v>721</v>
      </c>
      <c r="B16" s="236" t="s">
        <v>722</v>
      </c>
      <c r="C16" s="236"/>
      <c r="D16" s="236"/>
      <c r="E16" s="236"/>
    </row>
    <row r="17" spans="1:5" ht="29.25" customHeight="1" x14ac:dyDescent="0.2">
      <c r="A17" s="75" t="s">
        <v>612</v>
      </c>
      <c r="B17" s="236" t="s">
        <v>614</v>
      </c>
      <c r="C17" s="236"/>
      <c r="D17" s="236"/>
      <c r="E17" s="236"/>
    </row>
    <row r="18" spans="1:5" ht="29.25" customHeight="1" x14ac:dyDescent="0.2">
      <c r="A18" s="75" t="s">
        <v>723</v>
      </c>
      <c r="B18" s="236" t="s">
        <v>724</v>
      </c>
      <c r="C18" s="236"/>
      <c r="D18" s="236"/>
      <c r="E18" s="236"/>
    </row>
    <row r="19" spans="1:5" ht="30" customHeight="1" x14ac:dyDescent="0.2">
      <c r="A19" s="75" t="s">
        <v>111</v>
      </c>
      <c r="B19" s="236" t="s">
        <v>110</v>
      </c>
      <c r="C19" s="236"/>
      <c r="D19" s="236"/>
      <c r="E19" s="236"/>
    </row>
    <row r="20" spans="1:5" x14ac:dyDescent="0.2">
      <c r="A20" s="67"/>
      <c r="B20" s="67"/>
      <c r="C20" s="67"/>
      <c r="D20" s="67"/>
      <c r="E20" s="67"/>
    </row>
    <row r="21" spans="1:5" ht="15" x14ac:dyDescent="0.2">
      <c r="A21" s="72" t="s">
        <v>27</v>
      </c>
      <c r="B21" s="67"/>
      <c r="C21" s="67"/>
      <c r="D21" s="67"/>
      <c r="E21" s="67"/>
    </row>
    <row r="22" spans="1:5" ht="15" x14ac:dyDescent="0.2">
      <c r="A22" s="71"/>
      <c r="B22" s="237"/>
      <c r="C22" s="237"/>
      <c r="D22" s="237"/>
      <c r="E22" s="237"/>
    </row>
    <row r="23" spans="1:5" ht="32.25" customHeight="1" x14ac:dyDescent="0.2">
      <c r="A23" s="234" t="s">
        <v>94</v>
      </c>
      <c r="B23" s="235"/>
      <c r="C23" s="235"/>
      <c r="D23" s="235"/>
      <c r="E23" s="235"/>
    </row>
    <row r="24" spans="1:5" x14ac:dyDescent="0.2">
      <c r="A24" s="67"/>
      <c r="B24" s="67"/>
      <c r="C24" s="67"/>
      <c r="D24" s="67"/>
      <c r="E24" s="67"/>
    </row>
    <row r="25" spans="1:5" ht="15" x14ac:dyDescent="0.2">
      <c r="A25" s="73" t="s">
        <v>28</v>
      </c>
      <c r="B25" s="67"/>
      <c r="C25" s="67"/>
      <c r="D25" s="67"/>
      <c r="E25" s="67"/>
    </row>
    <row r="26" spans="1:5" ht="15" x14ac:dyDescent="0.2">
      <c r="A26" s="69"/>
      <c r="B26" s="237"/>
      <c r="C26" s="237"/>
      <c r="D26" s="237"/>
      <c r="E26" s="237"/>
    </row>
    <row r="27" spans="1:5" ht="28.5" customHeight="1" x14ac:dyDescent="0.2">
      <c r="A27" s="234" t="s">
        <v>60</v>
      </c>
      <c r="B27" s="235"/>
      <c r="C27" s="235"/>
      <c r="D27" s="235"/>
      <c r="E27" s="235"/>
    </row>
    <row r="28" spans="1:5" ht="28.5" customHeight="1" x14ac:dyDescent="0.2">
      <c r="A28" s="232" t="s">
        <v>150</v>
      </c>
      <c r="B28" s="232"/>
      <c r="C28" s="232"/>
      <c r="D28" s="232"/>
      <c r="E28" s="232"/>
    </row>
  </sheetData>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165"/>
  <sheetViews>
    <sheetView zoomScale="80" zoomScaleNormal="80" zoomScaleSheetLayoutView="100" workbookViewId="0">
      <selection activeCell="J7" sqref="J7"/>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6" width="3.140625" style="206" customWidth="1"/>
    <col min="7" max="7" width="9.140625" style="226"/>
    <col min="8" max="10" width="9.140625" style="206"/>
    <col min="11" max="16384" width="9.140625" style="2"/>
  </cols>
  <sheetData>
    <row r="1" spans="1:10" ht="27.75" customHeight="1" x14ac:dyDescent="0.2">
      <c r="A1" s="15" t="s">
        <v>20</v>
      </c>
      <c r="B1" s="297"/>
      <c r="C1" s="297"/>
      <c r="D1" s="176"/>
      <c r="E1" s="176"/>
    </row>
    <row r="2" spans="1:10" ht="35.1" customHeight="1" x14ac:dyDescent="0.2">
      <c r="A2" s="256" t="str">
        <f>Overview!B4&amp; " - Effective from "&amp;Overview!D4&amp;" - "&amp;Overview!E4&amp;" Supplier of Last Resort and Eligible Bad Debt Pass-Through Costs"</f>
        <v>VPEN GSP_N - Effective from 1 April 2027 - Final Supplier of Last Resort and Eligible Bad Debt Pass-Through Costs</v>
      </c>
      <c r="B2" s="257"/>
      <c r="C2" s="257"/>
      <c r="D2" s="257"/>
      <c r="E2" s="258"/>
      <c r="F2" s="207"/>
    </row>
    <row r="3" spans="1:10" s="77" customFormat="1" ht="21" customHeight="1" x14ac:dyDescent="0.2">
      <c r="A3" s="84"/>
      <c r="B3" s="84"/>
      <c r="C3" s="84"/>
      <c r="D3" s="84"/>
      <c r="E3" s="84"/>
      <c r="F3" s="208"/>
      <c r="G3" s="229"/>
      <c r="H3" s="218"/>
      <c r="I3" s="218"/>
      <c r="J3" s="218"/>
    </row>
    <row r="4" spans="1:10" ht="78.75" customHeight="1" x14ac:dyDescent="0.2">
      <c r="A4" s="28" t="s">
        <v>155</v>
      </c>
      <c r="B4" s="16" t="s">
        <v>448</v>
      </c>
      <c r="C4" s="16" t="s">
        <v>24</v>
      </c>
      <c r="D4" s="16" t="s">
        <v>496</v>
      </c>
      <c r="E4" s="16" t="s">
        <v>497</v>
      </c>
      <c r="F4" s="207"/>
      <c r="G4" s="226">
        <v>1</v>
      </c>
      <c r="I4" s="206">
        <f>COUNTIF($G$5:$G$164,$J4)</f>
        <v>26</v>
      </c>
      <c r="J4" s="206">
        <v>1</v>
      </c>
    </row>
    <row r="5" spans="1:10" ht="90" x14ac:dyDescent="0.2">
      <c r="A5" s="18" t="s">
        <v>685</v>
      </c>
      <c r="B5" s="44" t="s">
        <v>775</v>
      </c>
      <c r="C5" s="184" t="s">
        <v>619</v>
      </c>
      <c r="D5" s="185">
        <v>0</v>
      </c>
      <c r="E5" s="185">
        <v>0</v>
      </c>
      <c r="G5" s="226">
        <v>1</v>
      </c>
      <c r="I5" s="206">
        <f t="shared" ref="I5:I8" si="0">COUNTIF($G$5:$G$164,$J5)</f>
        <v>35</v>
      </c>
      <c r="J5" s="206">
        <v>2</v>
      </c>
    </row>
    <row r="6" spans="1:10" ht="27" customHeight="1" x14ac:dyDescent="0.2">
      <c r="A6" s="18" t="s">
        <v>632</v>
      </c>
      <c r="B6" s="44" t="s">
        <v>777</v>
      </c>
      <c r="C6" s="167" t="s">
        <v>618</v>
      </c>
      <c r="D6" s="186"/>
      <c r="E6" s="185">
        <v>0</v>
      </c>
      <c r="G6" s="226">
        <v>1</v>
      </c>
      <c r="I6" s="206">
        <f t="shared" si="0"/>
        <v>35</v>
      </c>
      <c r="J6" s="206">
        <v>3</v>
      </c>
    </row>
    <row r="7" spans="1:10" ht="27" customHeight="1" x14ac:dyDescent="0.2">
      <c r="A7" s="18" t="s">
        <v>633</v>
      </c>
      <c r="B7" s="44" t="s">
        <v>778</v>
      </c>
      <c r="C7" s="167" t="s">
        <v>618</v>
      </c>
      <c r="D7" s="186"/>
      <c r="E7" s="185">
        <v>0</v>
      </c>
      <c r="G7" s="226">
        <v>1</v>
      </c>
      <c r="I7" s="206">
        <f t="shared" si="0"/>
        <v>35</v>
      </c>
      <c r="J7" s="206">
        <v>4</v>
      </c>
    </row>
    <row r="8" spans="1:10" ht="27" customHeight="1" x14ac:dyDescent="0.2">
      <c r="A8" s="18" t="s">
        <v>634</v>
      </c>
      <c r="B8" s="44" t="s">
        <v>781</v>
      </c>
      <c r="C8" s="167" t="s">
        <v>618</v>
      </c>
      <c r="D8" s="186"/>
      <c r="E8" s="185">
        <v>0</v>
      </c>
      <c r="G8" s="226">
        <v>1</v>
      </c>
      <c r="I8" s="206">
        <f t="shared" si="0"/>
        <v>29</v>
      </c>
      <c r="J8" s="206">
        <v>5</v>
      </c>
    </row>
    <row r="9" spans="1:10" ht="27" customHeight="1" x14ac:dyDescent="0.2">
      <c r="A9" s="18" t="s">
        <v>635</v>
      </c>
      <c r="B9" s="44" t="s">
        <v>779</v>
      </c>
      <c r="C9" s="167" t="s">
        <v>618</v>
      </c>
      <c r="D9" s="186"/>
      <c r="E9" s="185">
        <v>0</v>
      </c>
      <c r="G9" s="226">
        <v>1</v>
      </c>
    </row>
    <row r="10" spans="1:10" ht="27" customHeight="1" x14ac:dyDescent="0.2">
      <c r="A10" s="18" t="s">
        <v>636</v>
      </c>
      <c r="B10" s="44" t="s">
        <v>780</v>
      </c>
      <c r="C10" s="167" t="s">
        <v>618</v>
      </c>
      <c r="D10" s="186"/>
      <c r="E10" s="185">
        <v>0</v>
      </c>
      <c r="G10" s="226">
        <v>1</v>
      </c>
    </row>
    <row r="11" spans="1:10" ht="27" customHeight="1" x14ac:dyDescent="0.2">
      <c r="A11" s="168" t="s">
        <v>501</v>
      </c>
      <c r="B11" s="44" t="s">
        <v>746</v>
      </c>
      <c r="C11" s="167">
        <v>0</v>
      </c>
      <c r="D11" s="186"/>
      <c r="E11" s="185">
        <v>0</v>
      </c>
      <c r="G11" s="226">
        <v>1</v>
      </c>
    </row>
    <row r="12" spans="1:10" ht="27" customHeight="1" x14ac:dyDescent="0.2">
      <c r="A12" s="168" t="s">
        <v>502</v>
      </c>
      <c r="B12" s="44" t="s">
        <v>747</v>
      </c>
      <c r="C12" s="167">
        <v>0</v>
      </c>
      <c r="D12" s="186"/>
      <c r="E12" s="185">
        <v>0</v>
      </c>
      <c r="G12" s="226">
        <v>1</v>
      </c>
    </row>
    <row r="13" spans="1:10" ht="27" customHeight="1" x14ac:dyDescent="0.2">
      <c r="A13" s="168" t="s">
        <v>503</v>
      </c>
      <c r="B13" s="44" t="s">
        <v>748</v>
      </c>
      <c r="C13" s="167">
        <v>0</v>
      </c>
      <c r="D13" s="186"/>
      <c r="E13" s="185">
        <v>0</v>
      </c>
      <c r="G13" s="226">
        <v>1</v>
      </c>
    </row>
    <row r="14" spans="1:10" ht="27.75" customHeight="1" x14ac:dyDescent="0.2">
      <c r="A14" s="168" t="s">
        <v>504</v>
      </c>
      <c r="B14" s="44" t="s">
        <v>749</v>
      </c>
      <c r="C14" s="167">
        <v>0</v>
      </c>
      <c r="D14" s="186"/>
      <c r="E14" s="185">
        <v>0</v>
      </c>
      <c r="G14" s="226">
        <v>1</v>
      </c>
    </row>
    <row r="15" spans="1:10" ht="27.75" customHeight="1" x14ac:dyDescent="0.2">
      <c r="A15" s="172" t="s">
        <v>505</v>
      </c>
      <c r="B15" s="44" t="s">
        <v>750</v>
      </c>
      <c r="C15" s="167">
        <v>0</v>
      </c>
      <c r="D15" s="186"/>
      <c r="E15" s="185">
        <v>0</v>
      </c>
      <c r="G15" s="226">
        <v>1</v>
      </c>
    </row>
    <row r="16" spans="1:10" ht="27.75" customHeight="1" x14ac:dyDescent="0.2">
      <c r="A16" s="172" t="s">
        <v>506</v>
      </c>
      <c r="B16" s="44" t="s">
        <v>751</v>
      </c>
      <c r="C16" s="167">
        <v>0</v>
      </c>
      <c r="D16" s="186"/>
      <c r="E16" s="185">
        <v>0</v>
      </c>
      <c r="G16" s="226">
        <v>1</v>
      </c>
    </row>
    <row r="17" spans="1:7" ht="27.75" customHeight="1" x14ac:dyDescent="0.2">
      <c r="A17" s="172" t="s">
        <v>507</v>
      </c>
      <c r="B17" s="44" t="s">
        <v>752</v>
      </c>
      <c r="C17" s="167">
        <v>0</v>
      </c>
      <c r="D17" s="186"/>
      <c r="E17" s="185">
        <v>0</v>
      </c>
      <c r="G17" s="226">
        <v>1</v>
      </c>
    </row>
    <row r="18" spans="1:7" ht="27.75" customHeight="1" x14ac:dyDescent="0.2">
      <c r="A18" s="172" t="s">
        <v>508</v>
      </c>
      <c r="B18" s="44" t="s">
        <v>753</v>
      </c>
      <c r="C18" s="167">
        <v>0</v>
      </c>
      <c r="D18" s="186"/>
      <c r="E18" s="185">
        <v>0</v>
      </c>
      <c r="G18" s="226">
        <v>1</v>
      </c>
    </row>
    <row r="19" spans="1:7" ht="27.75" customHeight="1" x14ac:dyDescent="0.2">
      <c r="A19" s="172" t="s">
        <v>509</v>
      </c>
      <c r="B19" s="44" t="s">
        <v>754</v>
      </c>
      <c r="C19" s="167">
        <v>0</v>
      </c>
      <c r="D19" s="186"/>
      <c r="E19" s="185">
        <v>0</v>
      </c>
      <c r="G19" s="226">
        <v>1</v>
      </c>
    </row>
    <row r="20" spans="1:7" ht="27.75" customHeight="1" x14ac:dyDescent="0.2">
      <c r="A20" s="172" t="s">
        <v>510</v>
      </c>
      <c r="B20" s="44" t="s">
        <v>755</v>
      </c>
      <c r="C20" s="167">
        <v>0</v>
      </c>
      <c r="D20" s="186"/>
      <c r="E20" s="185">
        <v>0</v>
      </c>
      <c r="G20" s="226">
        <v>1</v>
      </c>
    </row>
    <row r="21" spans="1:7" ht="27.75" customHeight="1" x14ac:dyDescent="0.2">
      <c r="A21" s="172" t="s">
        <v>511</v>
      </c>
      <c r="B21" s="44" t="s">
        <v>756</v>
      </c>
      <c r="C21" s="167">
        <v>0</v>
      </c>
      <c r="D21" s="186"/>
      <c r="E21" s="185">
        <v>0</v>
      </c>
      <c r="G21" s="226">
        <v>1</v>
      </c>
    </row>
    <row r="22" spans="1:7" ht="27.75" customHeight="1" x14ac:dyDescent="0.2">
      <c r="A22" s="172" t="s">
        <v>512</v>
      </c>
      <c r="B22" s="44" t="s">
        <v>757</v>
      </c>
      <c r="C22" s="167">
        <v>0</v>
      </c>
      <c r="D22" s="186"/>
      <c r="E22" s="185">
        <v>0</v>
      </c>
      <c r="G22" s="226">
        <v>1</v>
      </c>
    </row>
    <row r="23" spans="1:7" ht="27.75" customHeight="1" x14ac:dyDescent="0.2">
      <c r="A23" s="168" t="s">
        <v>513</v>
      </c>
      <c r="B23" s="44" t="s">
        <v>758</v>
      </c>
      <c r="C23" s="167">
        <v>0</v>
      </c>
      <c r="D23" s="186"/>
      <c r="E23" s="185">
        <v>0</v>
      </c>
      <c r="G23" s="226">
        <v>1</v>
      </c>
    </row>
    <row r="24" spans="1:7" ht="27.75" customHeight="1" x14ac:dyDescent="0.2">
      <c r="A24" s="168" t="s">
        <v>514</v>
      </c>
      <c r="B24" s="44" t="s">
        <v>759</v>
      </c>
      <c r="C24" s="167">
        <v>0</v>
      </c>
      <c r="D24" s="186"/>
      <c r="E24" s="185">
        <v>0</v>
      </c>
      <c r="G24" s="226">
        <v>1</v>
      </c>
    </row>
    <row r="25" spans="1:7" ht="27.75" customHeight="1" x14ac:dyDescent="0.2">
      <c r="A25" s="168" t="s">
        <v>515</v>
      </c>
      <c r="B25" s="44" t="s">
        <v>760</v>
      </c>
      <c r="C25" s="167">
        <v>0</v>
      </c>
      <c r="D25" s="186"/>
      <c r="E25" s="185">
        <v>0</v>
      </c>
      <c r="G25" s="226">
        <v>1</v>
      </c>
    </row>
    <row r="26" spans="1:7" ht="27.75" customHeight="1" x14ac:dyDescent="0.2">
      <c r="A26" s="168" t="s">
        <v>686</v>
      </c>
      <c r="B26" s="44"/>
      <c r="C26" s="184" t="s">
        <v>619</v>
      </c>
      <c r="D26" s="185">
        <v>0</v>
      </c>
      <c r="E26" s="185">
        <v>0</v>
      </c>
      <c r="G26" s="226">
        <v>1</v>
      </c>
    </row>
    <row r="27" spans="1:7" ht="27.75" customHeight="1" x14ac:dyDescent="0.2">
      <c r="A27" s="168" t="s">
        <v>638</v>
      </c>
      <c r="B27" s="44"/>
      <c r="C27" s="167" t="s">
        <v>618</v>
      </c>
      <c r="D27" s="186"/>
      <c r="E27" s="185">
        <v>0</v>
      </c>
      <c r="G27" s="226">
        <v>1</v>
      </c>
    </row>
    <row r="28" spans="1:7" ht="27.75" customHeight="1" x14ac:dyDescent="0.2">
      <c r="A28" s="168" t="s">
        <v>639</v>
      </c>
      <c r="B28" s="44"/>
      <c r="C28" s="167" t="s">
        <v>618</v>
      </c>
      <c r="D28" s="186"/>
      <c r="E28" s="185">
        <v>0</v>
      </c>
      <c r="G28" s="226">
        <v>1</v>
      </c>
    </row>
    <row r="29" spans="1:7" ht="27.75" customHeight="1" x14ac:dyDescent="0.2">
      <c r="A29" s="168" t="s">
        <v>640</v>
      </c>
      <c r="B29" s="44"/>
      <c r="C29" s="167" t="s">
        <v>618</v>
      </c>
      <c r="D29" s="186"/>
      <c r="E29" s="185">
        <v>0</v>
      </c>
      <c r="G29" s="226">
        <v>1</v>
      </c>
    </row>
    <row r="30" spans="1:7" ht="27.75" customHeight="1" x14ac:dyDescent="0.2">
      <c r="A30" s="168" t="s">
        <v>641</v>
      </c>
      <c r="B30" s="44"/>
      <c r="C30" s="167" t="s">
        <v>618</v>
      </c>
      <c r="D30" s="186"/>
      <c r="E30" s="185">
        <v>0</v>
      </c>
      <c r="G30" s="226">
        <v>1</v>
      </c>
    </row>
    <row r="31" spans="1:7" ht="27.75" customHeight="1" x14ac:dyDescent="0.2">
      <c r="A31" s="168" t="s">
        <v>642</v>
      </c>
      <c r="B31" s="44"/>
      <c r="C31" s="167" t="s">
        <v>618</v>
      </c>
      <c r="D31" s="186"/>
      <c r="E31" s="185">
        <v>0</v>
      </c>
      <c r="G31" s="226">
        <v>2</v>
      </c>
    </row>
    <row r="32" spans="1:7" ht="27.75" customHeight="1" x14ac:dyDescent="0.2">
      <c r="A32" s="168" t="s">
        <v>516</v>
      </c>
      <c r="B32" s="44"/>
      <c r="C32" s="167">
        <v>0</v>
      </c>
      <c r="D32" s="186"/>
      <c r="E32" s="185">
        <v>0</v>
      </c>
      <c r="G32" s="226">
        <v>2</v>
      </c>
    </row>
    <row r="33" spans="1:7" ht="27.75" customHeight="1" x14ac:dyDescent="0.2">
      <c r="A33" s="168" t="s">
        <v>517</v>
      </c>
      <c r="B33" s="44"/>
      <c r="C33" s="167">
        <v>0</v>
      </c>
      <c r="D33" s="186"/>
      <c r="E33" s="185">
        <v>0</v>
      </c>
      <c r="G33" s="226">
        <v>2</v>
      </c>
    </row>
    <row r="34" spans="1:7" ht="27.75" customHeight="1" x14ac:dyDescent="0.2">
      <c r="A34" s="168" t="s">
        <v>518</v>
      </c>
      <c r="B34" s="44"/>
      <c r="C34" s="167">
        <v>0</v>
      </c>
      <c r="D34" s="186"/>
      <c r="E34" s="185">
        <v>0</v>
      </c>
      <c r="G34" s="226">
        <v>2</v>
      </c>
    </row>
    <row r="35" spans="1:7" ht="27.75" customHeight="1" x14ac:dyDescent="0.2">
      <c r="A35" s="168" t="s">
        <v>519</v>
      </c>
      <c r="B35" s="44"/>
      <c r="C35" s="167">
        <v>0</v>
      </c>
      <c r="D35" s="186"/>
      <c r="E35" s="185">
        <v>0</v>
      </c>
      <c r="G35" s="226">
        <v>2</v>
      </c>
    </row>
    <row r="36" spans="1:7" ht="27.75" customHeight="1" x14ac:dyDescent="0.2">
      <c r="A36" s="168" t="s">
        <v>520</v>
      </c>
      <c r="B36" s="44"/>
      <c r="C36" s="167">
        <v>0</v>
      </c>
      <c r="D36" s="186"/>
      <c r="E36" s="185">
        <v>0</v>
      </c>
      <c r="G36" s="226">
        <v>2</v>
      </c>
    </row>
    <row r="37" spans="1:7" ht="27.75" customHeight="1" x14ac:dyDescent="0.2">
      <c r="A37" s="172" t="s">
        <v>687</v>
      </c>
      <c r="B37" s="44"/>
      <c r="C37" s="184" t="s">
        <v>619</v>
      </c>
      <c r="D37" s="185">
        <v>0</v>
      </c>
      <c r="E37" s="185">
        <v>0</v>
      </c>
      <c r="G37" s="226">
        <v>2</v>
      </c>
    </row>
    <row r="38" spans="1:7" ht="27.75" customHeight="1" x14ac:dyDescent="0.2">
      <c r="A38" s="168" t="s">
        <v>644</v>
      </c>
      <c r="B38" s="44"/>
      <c r="C38" s="167" t="s">
        <v>618</v>
      </c>
      <c r="D38" s="186"/>
      <c r="E38" s="185">
        <v>0</v>
      </c>
      <c r="G38" s="226">
        <v>2</v>
      </c>
    </row>
    <row r="39" spans="1:7" ht="27.75" customHeight="1" x14ac:dyDescent="0.2">
      <c r="A39" s="168" t="s">
        <v>645</v>
      </c>
      <c r="B39" s="44"/>
      <c r="C39" s="167" t="s">
        <v>618</v>
      </c>
      <c r="D39" s="186"/>
      <c r="E39" s="185">
        <v>0</v>
      </c>
      <c r="G39" s="226">
        <v>2</v>
      </c>
    </row>
    <row r="40" spans="1:7" ht="27.75" customHeight="1" x14ac:dyDescent="0.2">
      <c r="A40" s="168" t="s">
        <v>646</v>
      </c>
      <c r="B40" s="44"/>
      <c r="C40" s="167" t="s">
        <v>618</v>
      </c>
      <c r="D40" s="186"/>
      <c r="E40" s="185">
        <v>0</v>
      </c>
      <c r="G40" s="226">
        <v>2</v>
      </c>
    </row>
    <row r="41" spans="1:7" ht="27.75" customHeight="1" x14ac:dyDescent="0.2">
      <c r="A41" s="168" t="s">
        <v>647</v>
      </c>
      <c r="B41" s="44"/>
      <c r="C41" s="167" t="s">
        <v>618</v>
      </c>
      <c r="D41" s="186"/>
      <c r="E41" s="185">
        <v>0</v>
      </c>
      <c r="G41" s="226">
        <v>2</v>
      </c>
    </row>
    <row r="42" spans="1:7" ht="27.75" customHeight="1" x14ac:dyDescent="0.2">
      <c r="A42" s="168" t="s">
        <v>648</v>
      </c>
      <c r="B42" s="44"/>
      <c r="C42" s="167" t="s">
        <v>618</v>
      </c>
      <c r="D42" s="186"/>
      <c r="E42" s="185">
        <v>0</v>
      </c>
      <c r="G42" s="226">
        <v>2</v>
      </c>
    </row>
    <row r="43" spans="1:7" ht="27.75" customHeight="1" x14ac:dyDescent="0.2">
      <c r="A43" s="168" t="s">
        <v>522</v>
      </c>
      <c r="B43" s="44"/>
      <c r="C43" s="167">
        <v>0</v>
      </c>
      <c r="D43" s="186"/>
      <c r="E43" s="185">
        <v>0</v>
      </c>
      <c r="G43" s="226">
        <v>2</v>
      </c>
    </row>
    <row r="44" spans="1:7" ht="27.75" customHeight="1" x14ac:dyDescent="0.2">
      <c r="A44" s="168" t="s">
        <v>523</v>
      </c>
      <c r="B44" s="44"/>
      <c r="C44" s="167">
        <v>0</v>
      </c>
      <c r="D44" s="186"/>
      <c r="E44" s="185">
        <v>0</v>
      </c>
      <c r="G44" s="226">
        <v>2</v>
      </c>
    </row>
    <row r="45" spans="1:7" ht="27.75" customHeight="1" x14ac:dyDescent="0.2">
      <c r="A45" s="168" t="s">
        <v>524</v>
      </c>
      <c r="B45" s="44"/>
      <c r="C45" s="167">
        <v>0</v>
      </c>
      <c r="D45" s="186"/>
      <c r="E45" s="185">
        <v>0</v>
      </c>
      <c r="G45" s="226">
        <v>2</v>
      </c>
    </row>
    <row r="46" spans="1:7" ht="27.75" customHeight="1" x14ac:dyDescent="0.2">
      <c r="A46" s="168" t="s">
        <v>525</v>
      </c>
      <c r="B46" s="44"/>
      <c r="C46" s="167">
        <v>0</v>
      </c>
      <c r="D46" s="186"/>
      <c r="E46" s="185">
        <v>0</v>
      </c>
      <c r="G46" s="226">
        <v>2</v>
      </c>
    </row>
    <row r="47" spans="1:7" ht="27.75" customHeight="1" x14ac:dyDescent="0.2">
      <c r="A47" s="168" t="s">
        <v>526</v>
      </c>
      <c r="B47" s="44"/>
      <c r="C47" s="167">
        <v>0</v>
      </c>
      <c r="D47" s="186"/>
      <c r="E47" s="185">
        <v>0</v>
      </c>
      <c r="G47" s="226">
        <v>2</v>
      </c>
    </row>
    <row r="48" spans="1:7" ht="27.75" customHeight="1" x14ac:dyDescent="0.2">
      <c r="A48" s="168" t="s">
        <v>527</v>
      </c>
      <c r="B48" s="44"/>
      <c r="C48" s="167">
        <v>0</v>
      </c>
      <c r="D48" s="186"/>
      <c r="E48" s="185">
        <v>0</v>
      </c>
      <c r="G48" s="226">
        <v>2</v>
      </c>
    </row>
    <row r="49" spans="1:7" ht="27.75" customHeight="1" x14ac:dyDescent="0.2">
      <c r="A49" s="168" t="s">
        <v>528</v>
      </c>
      <c r="B49" s="44"/>
      <c r="C49" s="167">
        <v>0</v>
      </c>
      <c r="D49" s="186"/>
      <c r="E49" s="185">
        <v>0</v>
      </c>
      <c r="G49" s="226">
        <v>2</v>
      </c>
    </row>
    <row r="50" spans="1:7" ht="27.75" customHeight="1" x14ac:dyDescent="0.2">
      <c r="A50" s="168" t="s">
        <v>529</v>
      </c>
      <c r="B50" s="44"/>
      <c r="C50" s="167">
        <v>0</v>
      </c>
      <c r="D50" s="186"/>
      <c r="E50" s="185">
        <v>0</v>
      </c>
      <c r="G50" s="226">
        <v>2</v>
      </c>
    </row>
    <row r="51" spans="1:7" ht="27.75" customHeight="1" x14ac:dyDescent="0.2">
      <c r="A51" s="168" t="s">
        <v>530</v>
      </c>
      <c r="B51" s="44"/>
      <c r="C51" s="167">
        <v>0</v>
      </c>
      <c r="D51" s="186"/>
      <c r="E51" s="185">
        <v>0</v>
      </c>
      <c r="G51" s="226">
        <v>2</v>
      </c>
    </row>
    <row r="52" spans="1:7" ht="27.75" customHeight="1" x14ac:dyDescent="0.2">
      <c r="A52" s="168" t="s">
        <v>531</v>
      </c>
      <c r="B52" s="44"/>
      <c r="C52" s="167">
        <v>0</v>
      </c>
      <c r="D52" s="186"/>
      <c r="E52" s="185">
        <v>0</v>
      </c>
      <c r="G52" s="226">
        <v>2</v>
      </c>
    </row>
    <row r="53" spans="1:7" ht="27.75" customHeight="1" x14ac:dyDescent="0.2">
      <c r="A53" s="168" t="s">
        <v>532</v>
      </c>
      <c r="B53" s="44"/>
      <c r="C53" s="167">
        <v>0</v>
      </c>
      <c r="D53" s="186"/>
      <c r="E53" s="185">
        <v>0</v>
      </c>
      <c r="G53" s="226">
        <v>2</v>
      </c>
    </row>
    <row r="54" spans="1:7" ht="27.75" customHeight="1" x14ac:dyDescent="0.2">
      <c r="A54" s="168" t="s">
        <v>533</v>
      </c>
      <c r="B54" s="44"/>
      <c r="C54" s="167">
        <v>0</v>
      </c>
      <c r="D54" s="186"/>
      <c r="E54" s="185">
        <v>0</v>
      </c>
      <c r="G54" s="226">
        <v>2</v>
      </c>
    </row>
    <row r="55" spans="1:7" ht="27.75" customHeight="1" x14ac:dyDescent="0.2">
      <c r="A55" s="168" t="s">
        <v>534</v>
      </c>
      <c r="B55" s="44"/>
      <c r="C55" s="167">
        <v>0</v>
      </c>
      <c r="D55" s="186"/>
      <c r="E55" s="185">
        <v>0</v>
      </c>
      <c r="G55" s="226">
        <v>2</v>
      </c>
    </row>
    <row r="56" spans="1:7" ht="27.75" customHeight="1" x14ac:dyDescent="0.2">
      <c r="A56" s="168" t="s">
        <v>535</v>
      </c>
      <c r="B56" s="44"/>
      <c r="C56" s="167">
        <v>0</v>
      </c>
      <c r="D56" s="186"/>
      <c r="E56" s="185">
        <v>0</v>
      </c>
      <c r="G56" s="226">
        <v>2</v>
      </c>
    </row>
    <row r="57" spans="1:7" ht="27.75" customHeight="1" x14ac:dyDescent="0.2">
      <c r="A57" s="168" t="s">
        <v>536</v>
      </c>
      <c r="B57" s="44"/>
      <c r="C57" s="167">
        <v>0</v>
      </c>
      <c r="D57" s="186"/>
      <c r="E57" s="185">
        <v>0</v>
      </c>
      <c r="G57" s="226">
        <v>2</v>
      </c>
    </row>
    <row r="58" spans="1:7" ht="27.75" customHeight="1" x14ac:dyDescent="0.2">
      <c r="A58" s="168" t="s">
        <v>688</v>
      </c>
      <c r="B58" s="44"/>
      <c r="C58" s="184" t="s">
        <v>619</v>
      </c>
      <c r="D58" s="185">
        <v>0</v>
      </c>
      <c r="E58" s="185">
        <v>0</v>
      </c>
      <c r="G58" s="226">
        <v>2</v>
      </c>
    </row>
    <row r="59" spans="1:7" ht="27.75" customHeight="1" x14ac:dyDescent="0.2">
      <c r="A59" s="168" t="s">
        <v>650</v>
      </c>
      <c r="B59" s="44"/>
      <c r="C59" s="167" t="s">
        <v>618</v>
      </c>
      <c r="D59" s="186"/>
      <c r="E59" s="185">
        <v>0</v>
      </c>
      <c r="G59" s="226">
        <v>2</v>
      </c>
    </row>
    <row r="60" spans="1:7" ht="27.75" customHeight="1" x14ac:dyDescent="0.2">
      <c r="A60" s="168" t="s">
        <v>651</v>
      </c>
      <c r="B60" s="44"/>
      <c r="C60" s="167" t="s">
        <v>618</v>
      </c>
      <c r="D60" s="186"/>
      <c r="E60" s="185">
        <v>0</v>
      </c>
      <c r="G60" s="226">
        <v>2</v>
      </c>
    </row>
    <row r="61" spans="1:7" ht="27.75" customHeight="1" x14ac:dyDescent="0.2">
      <c r="A61" s="168" t="s">
        <v>652</v>
      </c>
      <c r="B61" s="44"/>
      <c r="C61" s="167" t="s">
        <v>618</v>
      </c>
      <c r="D61" s="186"/>
      <c r="E61" s="185">
        <v>0</v>
      </c>
      <c r="G61" s="226">
        <v>2</v>
      </c>
    </row>
    <row r="62" spans="1:7" ht="27.75" customHeight="1" x14ac:dyDescent="0.2">
      <c r="A62" s="168" t="s">
        <v>653</v>
      </c>
      <c r="B62" s="44"/>
      <c r="C62" s="167" t="s">
        <v>618</v>
      </c>
      <c r="D62" s="186"/>
      <c r="E62" s="185">
        <v>0</v>
      </c>
      <c r="G62" s="230">
        <v>2</v>
      </c>
    </row>
    <row r="63" spans="1:7" ht="27.75" customHeight="1" x14ac:dyDescent="0.2">
      <c r="A63" s="168" t="s">
        <v>654</v>
      </c>
      <c r="B63" s="44"/>
      <c r="C63" s="167" t="s">
        <v>618</v>
      </c>
      <c r="D63" s="186"/>
      <c r="E63" s="185">
        <v>0</v>
      </c>
      <c r="G63" s="230">
        <v>2</v>
      </c>
    </row>
    <row r="64" spans="1:7" ht="27.75" customHeight="1" x14ac:dyDescent="0.2">
      <c r="A64" s="168" t="s">
        <v>597</v>
      </c>
      <c r="B64" s="44"/>
      <c r="C64" s="167">
        <v>0</v>
      </c>
      <c r="D64" s="186"/>
      <c r="E64" s="185">
        <v>0</v>
      </c>
      <c r="G64" s="230">
        <v>2</v>
      </c>
    </row>
    <row r="65" spans="1:7" ht="27.75" customHeight="1" x14ac:dyDescent="0.2">
      <c r="A65" s="168" t="s">
        <v>598</v>
      </c>
      <c r="B65" s="44"/>
      <c r="C65" s="167">
        <v>0</v>
      </c>
      <c r="D65" s="186"/>
      <c r="E65" s="185">
        <v>0</v>
      </c>
      <c r="G65" s="230">
        <v>2</v>
      </c>
    </row>
    <row r="66" spans="1:7" ht="27.75" customHeight="1" x14ac:dyDescent="0.2">
      <c r="A66" s="168" t="s">
        <v>599</v>
      </c>
      <c r="B66" s="44"/>
      <c r="C66" s="167">
        <v>0</v>
      </c>
      <c r="D66" s="186"/>
      <c r="E66" s="185">
        <v>0</v>
      </c>
      <c r="G66" s="230">
        <v>3</v>
      </c>
    </row>
    <row r="67" spans="1:7" ht="27.75" customHeight="1" x14ac:dyDescent="0.2">
      <c r="A67" s="168" t="s">
        <v>600</v>
      </c>
      <c r="B67" s="44"/>
      <c r="C67" s="167">
        <v>0</v>
      </c>
      <c r="D67" s="186"/>
      <c r="E67" s="185">
        <v>0</v>
      </c>
      <c r="G67" s="230">
        <v>3</v>
      </c>
    </row>
    <row r="68" spans="1:7" ht="27.75" customHeight="1" x14ac:dyDescent="0.2">
      <c r="A68" s="168" t="s">
        <v>601</v>
      </c>
      <c r="B68" s="44"/>
      <c r="C68" s="167">
        <v>0</v>
      </c>
      <c r="D68" s="186"/>
      <c r="E68" s="185">
        <v>0</v>
      </c>
      <c r="G68" s="230">
        <v>3</v>
      </c>
    </row>
    <row r="69" spans="1:7" ht="27.75" customHeight="1" x14ac:dyDescent="0.2">
      <c r="A69" s="168" t="s">
        <v>602</v>
      </c>
      <c r="B69" s="44"/>
      <c r="C69" s="167">
        <v>0</v>
      </c>
      <c r="D69" s="186"/>
      <c r="E69" s="185">
        <v>0</v>
      </c>
      <c r="G69" s="230">
        <v>3</v>
      </c>
    </row>
    <row r="70" spans="1:7" ht="27.75" customHeight="1" x14ac:dyDescent="0.2">
      <c r="A70" s="168" t="s">
        <v>603</v>
      </c>
      <c r="B70" s="44"/>
      <c r="C70" s="167">
        <v>0</v>
      </c>
      <c r="D70" s="186"/>
      <c r="E70" s="185">
        <v>0</v>
      </c>
      <c r="G70" s="230">
        <v>3</v>
      </c>
    </row>
    <row r="71" spans="1:7" ht="27.75" customHeight="1" x14ac:dyDescent="0.2">
      <c r="A71" s="168" t="s">
        <v>604</v>
      </c>
      <c r="B71" s="44"/>
      <c r="C71" s="167">
        <v>0</v>
      </c>
      <c r="D71" s="186"/>
      <c r="E71" s="185">
        <v>0</v>
      </c>
      <c r="G71" s="230">
        <v>3</v>
      </c>
    </row>
    <row r="72" spans="1:7" ht="27.75" customHeight="1" x14ac:dyDescent="0.2">
      <c r="A72" s="168" t="s">
        <v>605</v>
      </c>
      <c r="B72" s="44"/>
      <c r="C72" s="167">
        <v>0</v>
      </c>
      <c r="D72" s="186"/>
      <c r="E72" s="185">
        <v>0</v>
      </c>
      <c r="G72" s="230">
        <v>3</v>
      </c>
    </row>
    <row r="73" spans="1:7" ht="27.75" customHeight="1" x14ac:dyDescent="0.2">
      <c r="A73" s="168" t="s">
        <v>606</v>
      </c>
      <c r="B73" s="44"/>
      <c r="C73" s="167">
        <v>0</v>
      </c>
      <c r="D73" s="186"/>
      <c r="E73" s="185">
        <v>0</v>
      </c>
      <c r="G73" s="230">
        <v>3</v>
      </c>
    </row>
    <row r="74" spans="1:7" ht="27.75" customHeight="1" x14ac:dyDescent="0.2">
      <c r="A74" s="168" t="s">
        <v>607</v>
      </c>
      <c r="B74" s="44"/>
      <c r="C74" s="167">
        <v>0</v>
      </c>
      <c r="D74" s="186"/>
      <c r="E74" s="185">
        <v>0</v>
      </c>
      <c r="G74" s="230">
        <v>3</v>
      </c>
    </row>
    <row r="75" spans="1:7" ht="27.75" customHeight="1" x14ac:dyDescent="0.2">
      <c r="A75" s="168" t="s">
        <v>608</v>
      </c>
      <c r="B75" s="44"/>
      <c r="C75" s="167">
        <v>0</v>
      </c>
      <c r="D75" s="186"/>
      <c r="E75" s="185">
        <v>0</v>
      </c>
      <c r="G75" s="230">
        <v>3</v>
      </c>
    </row>
    <row r="76" spans="1:7" ht="27.75" customHeight="1" x14ac:dyDescent="0.2">
      <c r="A76" s="168" t="s">
        <v>609</v>
      </c>
      <c r="B76" s="44"/>
      <c r="C76" s="167">
        <v>0</v>
      </c>
      <c r="D76" s="186"/>
      <c r="E76" s="185">
        <v>0</v>
      </c>
      <c r="G76" s="230">
        <v>3</v>
      </c>
    </row>
    <row r="77" spans="1:7" ht="27.75" customHeight="1" x14ac:dyDescent="0.2">
      <c r="A77" s="168" t="s">
        <v>610</v>
      </c>
      <c r="B77" s="44"/>
      <c r="C77" s="167">
        <v>0</v>
      </c>
      <c r="D77" s="186"/>
      <c r="E77" s="185">
        <v>0</v>
      </c>
      <c r="G77" s="230">
        <v>3</v>
      </c>
    </row>
    <row r="78" spans="1:7" ht="27.75" customHeight="1" x14ac:dyDescent="0.2">
      <c r="A78" s="168" t="s">
        <v>611</v>
      </c>
      <c r="B78" s="44"/>
      <c r="C78" s="167">
        <v>0</v>
      </c>
      <c r="D78" s="186"/>
      <c r="E78" s="185">
        <v>0</v>
      </c>
      <c r="G78" s="230">
        <v>3</v>
      </c>
    </row>
    <row r="79" spans="1:7" ht="27.75" customHeight="1" x14ac:dyDescent="0.2">
      <c r="A79" s="168" t="s">
        <v>689</v>
      </c>
      <c r="B79" s="44"/>
      <c r="C79" s="184" t="s">
        <v>619</v>
      </c>
      <c r="D79" s="185">
        <v>0</v>
      </c>
      <c r="E79" s="185">
        <v>0</v>
      </c>
      <c r="G79" s="230">
        <v>3</v>
      </c>
    </row>
    <row r="80" spans="1:7" ht="27.75" customHeight="1" x14ac:dyDescent="0.2">
      <c r="A80" s="168" t="s">
        <v>656</v>
      </c>
      <c r="B80" s="44"/>
      <c r="C80" s="167" t="s">
        <v>618</v>
      </c>
      <c r="D80" s="186"/>
      <c r="E80" s="185">
        <v>0</v>
      </c>
      <c r="G80" s="230">
        <v>3</v>
      </c>
    </row>
    <row r="81" spans="1:7" ht="27.75" customHeight="1" x14ac:dyDescent="0.2">
      <c r="A81" s="168" t="s">
        <v>657</v>
      </c>
      <c r="B81" s="44"/>
      <c r="C81" s="167" t="s">
        <v>618</v>
      </c>
      <c r="D81" s="186"/>
      <c r="E81" s="185">
        <v>0</v>
      </c>
      <c r="G81" s="230">
        <v>3</v>
      </c>
    </row>
    <row r="82" spans="1:7" ht="27.75" customHeight="1" x14ac:dyDescent="0.2">
      <c r="A82" s="168" t="s">
        <v>658</v>
      </c>
      <c r="B82" s="44"/>
      <c r="C82" s="167" t="s">
        <v>618</v>
      </c>
      <c r="D82" s="186"/>
      <c r="E82" s="185">
        <v>0</v>
      </c>
      <c r="G82" s="230">
        <v>3</v>
      </c>
    </row>
    <row r="83" spans="1:7" ht="27.75" customHeight="1" x14ac:dyDescent="0.2">
      <c r="A83" s="168" t="s">
        <v>659</v>
      </c>
      <c r="B83" s="44"/>
      <c r="C83" s="167" t="s">
        <v>618</v>
      </c>
      <c r="D83" s="186"/>
      <c r="E83" s="185">
        <v>0</v>
      </c>
      <c r="G83" s="230">
        <v>3</v>
      </c>
    </row>
    <row r="84" spans="1:7" ht="27.75" customHeight="1" x14ac:dyDescent="0.2">
      <c r="A84" s="168" t="s">
        <v>660</v>
      </c>
      <c r="B84" s="44"/>
      <c r="C84" s="167" t="s">
        <v>618</v>
      </c>
      <c r="D84" s="186"/>
      <c r="E84" s="185">
        <v>0</v>
      </c>
      <c r="G84" s="230">
        <v>3</v>
      </c>
    </row>
    <row r="85" spans="1:7" ht="27.75" customHeight="1" x14ac:dyDescent="0.2">
      <c r="A85" s="168" t="s">
        <v>582</v>
      </c>
      <c r="B85" s="44"/>
      <c r="C85" s="167">
        <v>0</v>
      </c>
      <c r="D85" s="186"/>
      <c r="E85" s="185">
        <v>0</v>
      </c>
      <c r="G85" s="230">
        <v>3</v>
      </c>
    </row>
    <row r="86" spans="1:7" ht="27.75" customHeight="1" x14ac:dyDescent="0.2">
      <c r="A86" s="168" t="s">
        <v>583</v>
      </c>
      <c r="B86" s="44"/>
      <c r="C86" s="167">
        <v>0</v>
      </c>
      <c r="D86" s="186"/>
      <c r="E86" s="185">
        <v>0</v>
      </c>
      <c r="G86" s="230">
        <v>3</v>
      </c>
    </row>
    <row r="87" spans="1:7" ht="27.75" customHeight="1" x14ac:dyDescent="0.2">
      <c r="A87" s="168" t="s">
        <v>584</v>
      </c>
      <c r="B87" s="44"/>
      <c r="C87" s="167">
        <v>0</v>
      </c>
      <c r="D87" s="186"/>
      <c r="E87" s="185">
        <v>0</v>
      </c>
      <c r="G87" s="230">
        <v>3</v>
      </c>
    </row>
    <row r="88" spans="1:7" ht="27.75" customHeight="1" x14ac:dyDescent="0.2">
      <c r="A88" s="168" t="s">
        <v>585</v>
      </c>
      <c r="B88" s="44"/>
      <c r="C88" s="167">
        <v>0</v>
      </c>
      <c r="D88" s="186"/>
      <c r="E88" s="185">
        <v>0</v>
      </c>
      <c r="G88" s="230">
        <v>3</v>
      </c>
    </row>
    <row r="89" spans="1:7" ht="27.75" customHeight="1" x14ac:dyDescent="0.2">
      <c r="A89" s="168" t="s">
        <v>586</v>
      </c>
      <c r="B89" s="44"/>
      <c r="C89" s="167">
        <v>0</v>
      </c>
      <c r="D89" s="186"/>
      <c r="E89" s="185">
        <v>0</v>
      </c>
      <c r="G89" s="230">
        <v>3</v>
      </c>
    </row>
    <row r="90" spans="1:7" ht="27.75" customHeight="1" x14ac:dyDescent="0.2">
      <c r="A90" s="168" t="s">
        <v>587</v>
      </c>
      <c r="B90" s="44"/>
      <c r="C90" s="167">
        <v>0</v>
      </c>
      <c r="D90" s="186"/>
      <c r="E90" s="185">
        <v>0</v>
      </c>
      <c r="G90" s="230">
        <v>3</v>
      </c>
    </row>
    <row r="91" spans="1:7" ht="27.75" customHeight="1" x14ac:dyDescent="0.2">
      <c r="A91" s="168" t="s">
        <v>588</v>
      </c>
      <c r="B91" s="44"/>
      <c r="C91" s="167">
        <v>0</v>
      </c>
      <c r="D91" s="186"/>
      <c r="E91" s="185">
        <v>0</v>
      </c>
      <c r="G91" s="230">
        <v>3</v>
      </c>
    </row>
    <row r="92" spans="1:7" ht="27.75" customHeight="1" x14ac:dyDescent="0.2">
      <c r="A92" s="168" t="s">
        <v>589</v>
      </c>
      <c r="B92" s="44"/>
      <c r="C92" s="167">
        <v>0</v>
      </c>
      <c r="D92" s="186"/>
      <c r="E92" s="185">
        <v>0</v>
      </c>
      <c r="G92" s="230">
        <v>3</v>
      </c>
    </row>
    <row r="93" spans="1:7" ht="27.75" customHeight="1" x14ac:dyDescent="0.2">
      <c r="A93" s="168" t="s">
        <v>590</v>
      </c>
      <c r="B93" s="44"/>
      <c r="C93" s="167">
        <v>0</v>
      </c>
      <c r="D93" s="186"/>
      <c r="E93" s="185">
        <v>0</v>
      </c>
      <c r="G93" s="230">
        <v>3</v>
      </c>
    </row>
    <row r="94" spans="1:7" ht="27.75" customHeight="1" x14ac:dyDescent="0.2">
      <c r="A94" s="168" t="s">
        <v>591</v>
      </c>
      <c r="B94" s="44"/>
      <c r="C94" s="167">
        <v>0</v>
      </c>
      <c r="D94" s="186"/>
      <c r="E94" s="185">
        <v>0</v>
      </c>
      <c r="G94" s="230">
        <v>3</v>
      </c>
    </row>
    <row r="95" spans="1:7" ht="27.75" customHeight="1" x14ac:dyDescent="0.2">
      <c r="A95" s="168" t="s">
        <v>592</v>
      </c>
      <c r="B95" s="44"/>
      <c r="C95" s="167">
        <v>0</v>
      </c>
      <c r="D95" s="186"/>
      <c r="E95" s="185">
        <v>0</v>
      </c>
      <c r="G95" s="230">
        <v>3</v>
      </c>
    </row>
    <row r="96" spans="1:7" ht="27.75" customHeight="1" x14ac:dyDescent="0.2">
      <c r="A96" s="168" t="s">
        <v>593</v>
      </c>
      <c r="B96" s="44"/>
      <c r="C96" s="167">
        <v>0</v>
      </c>
      <c r="D96" s="186"/>
      <c r="E96" s="185">
        <v>0</v>
      </c>
      <c r="G96" s="230">
        <v>3</v>
      </c>
    </row>
    <row r="97" spans="1:7" ht="27.75" customHeight="1" x14ac:dyDescent="0.2">
      <c r="A97" s="168" t="s">
        <v>594</v>
      </c>
      <c r="B97" s="44"/>
      <c r="C97" s="167">
        <v>0</v>
      </c>
      <c r="D97" s="186"/>
      <c r="E97" s="185">
        <v>0</v>
      </c>
      <c r="G97" s="230">
        <v>3</v>
      </c>
    </row>
    <row r="98" spans="1:7" ht="27.75" customHeight="1" x14ac:dyDescent="0.2">
      <c r="A98" s="168" t="s">
        <v>595</v>
      </c>
      <c r="B98" s="44"/>
      <c r="C98" s="167">
        <v>0</v>
      </c>
      <c r="D98" s="186"/>
      <c r="E98" s="185">
        <v>0</v>
      </c>
      <c r="G98" s="230">
        <v>3</v>
      </c>
    </row>
    <row r="99" spans="1:7" ht="27.75" customHeight="1" x14ac:dyDescent="0.2">
      <c r="A99" s="168" t="s">
        <v>596</v>
      </c>
      <c r="B99" s="44"/>
      <c r="C99" s="167">
        <v>0</v>
      </c>
      <c r="D99" s="186"/>
      <c r="E99" s="185">
        <v>0</v>
      </c>
      <c r="G99" s="230">
        <v>3</v>
      </c>
    </row>
    <row r="100" spans="1:7" ht="27.75" customHeight="1" x14ac:dyDescent="0.2">
      <c r="A100" s="168" t="s">
        <v>690</v>
      </c>
      <c r="B100" s="44"/>
      <c r="C100" s="184" t="s">
        <v>619</v>
      </c>
      <c r="D100" s="185">
        <v>0</v>
      </c>
      <c r="E100" s="185">
        <v>0</v>
      </c>
      <c r="G100" s="230">
        <v>3</v>
      </c>
    </row>
    <row r="101" spans="1:7" ht="27.75" customHeight="1" x14ac:dyDescent="0.2">
      <c r="A101" s="168" t="s">
        <v>662</v>
      </c>
      <c r="B101" s="44"/>
      <c r="C101" s="167" t="s">
        <v>618</v>
      </c>
      <c r="D101" s="186"/>
      <c r="E101" s="185">
        <v>0</v>
      </c>
      <c r="G101" s="230">
        <v>4</v>
      </c>
    </row>
    <row r="102" spans="1:7" ht="27.75" customHeight="1" x14ac:dyDescent="0.2">
      <c r="A102" s="168" t="s">
        <v>663</v>
      </c>
      <c r="B102" s="44"/>
      <c r="C102" s="167" t="s">
        <v>618</v>
      </c>
      <c r="D102" s="186"/>
      <c r="E102" s="185">
        <v>0</v>
      </c>
      <c r="G102" s="230">
        <v>4</v>
      </c>
    </row>
    <row r="103" spans="1:7" ht="27.75" customHeight="1" x14ac:dyDescent="0.2">
      <c r="A103" s="168" t="s">
        <v>664</v>
      </c>
      <c r="B103" s="44"/>
      <c r="C103" s="167" t="s">
        <v>618</v>
      </c>
      <c r="D103" s="186"/>
      <c r="E103" s="185">
        <v>0</v>
      </c>
      <c r="G103" s="230">
        <v>4</v>
      </c>
    </row>
    <row r="104" spans="1:7" ht="27.75" customHeight="1" x14ac:dyDescent="0.2">
      <c r="A104" s="168" t="s">
        <v>665</v>
      </c>
      <c r="B104" s="44"/>
      <c r="C104" s="167" t="s">
        <v>618</v>
      </c>
      <c r="D104" s="186"/>
      <c r="E104" s="185">
        <v>0</v>
      </c>
      <c r="G104" s="230">
        <v>4</v>
      </c>
    </row>
    <row r="105" spans="1:7" ht="27.75" customHeight="1" x14ac:dyDescent="0.2">
      <c r="A105" s="168" t="s">
        <v>666</v>
      </c>
      <c r="B105" s="44"/>
      <c r="C105" s="167" t="s">
        <v>618</v>
      </c>
      <c r="D105" s="186"/>
      <c r="E105" s="185">
        <v>0</v>
      </c>
      <c r="G105" s="230">
        <v>4</v>
      </c>
    </row>
    <row r="106" spans="1:7" ht="27.75" customHeight="1" x14ac:dyDescent="0.2">
      <c r="A106" s="168" t="s">
        <v>567</v>
      </c>
      <c r="B106" s="44"/>
      <c r="C106" s="167">
        <v>0</v>
      </c>
      <c r="D106" s="186"/>
      <c r="E106" s="185">
        <v>0</v>
      </c>
      <c r="G106" s="230">
        <v>4</v>
      </c>
    </row>
    <row r="107" spans="1:7" ht="27.75" customHeight="1" x14ac:dyDescent="0.2">
      <c r="A107" s="168" t="s">
        <v>568</v>
      </c>
      <c r="B107" s="44"/>
      <c r="C107" s="167">
        <v>0</v>
      </c>
      <c r="D107" s="186"/>
      <c r="E107" s="185">
        <v>0</v>
      </c>
      <c r="G107" s="230">
        <v>4</v>
      </c>
    </row>
    <row r="108" spans="1:7" ht="27.75" customHeight="1" x14ac:dyDescent="0.2">
      <c r="A108" s="168" t="s">
        <v>569</v>
      </c>
      <c r="B108" s="44"/>
      <c r="C108" s="167">
        <v>0</v>
      </c>
      <c r="D108" s="186"/>
      <c r="E108" s="185">
        <v>0</v>
      </c>
      <c r="G108" s="230">
        <v>4</v>
      </c>
    </row>
    <row r="109" spans="1:7" ht="27.75" customHeight="1" x14ac:dyDescent="0.2">
      <c r="A109" s="168" t="s">
        <v>570</v>
      </c>
      <c r="B109" s="44"/>
      <c r="C109" s="167">
        <v>0</v>
      </c>
      <c r="D109" s="186"/>
      <c r="E109" s="185">
        <v>0</v>
      </c>
      <c r="G109" s="230">
        <v>4</v>
      </c>
    </row>
    <row r="110" spans="1:7" ht="27.75" customHeight="1" x14ac:dyDescent="0.2">
      <c r="A110" s="168" t="s">
        <v>571</v>
      </c>
      <c r="B110" s="44"/>
      <c r="C110" s="167">
        <v>0</v>
      </c>
      <c r="D110" s="186"/>
      <c r="E110" s="185">
        <v>0</v>
      </c>
      <c r="G110" s="230">
        <v>4</v>
      </c>
    </row>
    <row r="111" spans="1:7" ht="27.75" customHeight="1" x14ac:dyDescent="0.2">
      <c r="A111" s="168" t="s">
        <v>572</v>
      </c>
      <c r="B111" s="44"/>
      <c r="C111" s="167">
        <v>0</v>
      </c>
      <c r="D111" s="186"/>
      <c r="E111" s="185">
        <v>0</v>
      </c>
      <c r="G111" s="230">
        <v>4</v>
      </c>
    </row>
    <row r="112" spans="1:7" ht="27.75" customHeight="1" x14ac:dyDescent="0.2">
      <c r="A112" s="168" t="s">
        <v>573</v>
      </c>
      <c r="B112" s="44"/>
      <c r="C112" s="167">
        <v>0</v>
      </c>
      <c r="D112" s="186"/>
      <c r="E112" s="185">
        <v>0</v>
      </c>
      <c r="G112" s="230">
        <v>4</v>
      </c>
    </row>
    <row r="113" spans="1:7" ht="27.75" customHeight="1" x14ac:dyDescent="0.2">
      <c r="A113" s="168" t="s">
        <v>574</v>
      </c>
      <c r="B113" s="44"/>
      <c r="C113" s="167">
        <v>0</v>
      </c>
      <c r="D113" s="186"/>
      <c r="E113" s="185">
        <v>0</v>
      </c>
      <c r="G113" s="230">
        <v>4</v>
      </c>
    </row>
    <row r="114" spans="1:7" ht="27.75" customHeight="1" x14ac:dyDescent="0.2">
      <c r="A114" s="168" t="s">
        <v>575</v>
      </c>
      <c r="B114" s="44"/>
      <c r="C114" s="167">
        <v>0</v>
      </c>
      <c r="D114" s="186"/>
      <c r="E114" s="185">
        <v>0</v>
      </c>
      <c r="G114" s="230">
        <v>4</v>
      </c>
    </row>
    <row r="115" spans="1:7" ht="27.75" customHeight="1" x14ac:dyDescent="0.2">
      <c r="A115" s="168" t="s">
        <v>576</v>
      </c>
      <c r="B115" s="44"/>
      <c r="C115" s="167">
        <v>0</v>
      </c>
      <c r="D115" s="186"/>
      <c r="E115" s="185">
        <v>0</v>
      </c>
      <c r="G115" s="230">
        <v>4</v>
      </c>
    </row>
    <row r="116" spans="1:7" ht="27.75" customHeight="1" x14ac:dyDescent="0.2">
      <c r="A116" s="168" t="s">
        <v>577</v>
      </c>
      <c r="B116" s="44"/>
      <c r="C116" s="167">
        <v>0</v>
      </c>
      <c r="D116" s="186"/>
      <c r="E116" s="185">
        <v>0</v>
      </c>
      <c r="G116" s="230">
        <v>4</v>
      </c>
    </row>
    <row r="117" spans="1:7" ht="27.75" customHeight="1" x14ac:dyDescent="0.2">
      <c r="A117" s="168" t="s">
        <v>578</v>
      </c>
      <c r="B117" s="44"/>
      <c r="C117" s="167">
        <v>0</v>
      </c>
      <c r="D117" s="186"/>
      <c r="E117" s="185">
        <v>0</v>
      </c>
      <c r="G117" s="230">
        <v>4</v>
      </c>
    </row>
    <row r="118" spans="1:7" ht="27.75" customHeight="1" x14ac:dyDescent="0.2">
      <c r="A118" s="168" t="s">
        <v>579</v>
      </c>
      <c r="B118" s="44"/>
      <c r="C118" s="167">
        <v>0</v>
      </c>
      <c r="D118" s="186"/>
      <c r="E118" s="185">
        <v>0</v>
      </c>
      <c r="G118" s="230">
        <v>4</v>
      </c>
    </row>
    <row r="119" spans="1:7" ht="27.75" customHeight="1" x14ac:dyDescent="0.2">
      <c r="A119" s="168" t="s">
        <v>580</v>
      </c>
      <c r="B119" s="44"/>
      <c r="C119" s="167">
        <v>0</v>
      </c>
      <c r="D119" s="186"/>
      <c r="E119" s="185">
        <v>0</v>
      </c>
      <c r="G119" s="230">
        <v>4</v>
      </c>
    </row>
    <row r="120" spans="1:7" ht="27.75" customHeight="1" x14ac:dyDescent="0.2">
      <c r="A120" s="168" t="s">
        <v>581</v>
      </c>
      <c r="B120" s="44"/>
      <c r="C120" s="167">
        <v>0</v>
      </c>
      <c r="D120" s="186"/>
      <c r="E120" s="185">
        <v>0</v>
      </c>
      <c r="G120" s="230">
        <v>4</v>
      </c>
    </row>
    <row r="121" spans="1:7" ht="27.75" customHeight="1" x14ac:dyDescent="0.2">
      <c r="A121" s="168" t="s">
        <v>691</v>
      </c>
      <c r="B121" s="44"/>
      <c r="C121" s="184" t="s">
        <v>619</v>
      </c>
      <c r="D121" s="185">
        <v>0</v>
      </c>
      <c r="E121" s="185">
        <v>0</v>
      </c>
      <c r="G121" s="230">
        <v>4</v>
      </c>
    </row>
    <row r="122" spans="1:7" ht="27.75" customHeight="1" x14ac:dyDescent="0.2">
      <c r="A122" s="168" t="s">
        <v>668</v>
      </c>
      <c r="B122" s="44"/>
      <c r="C122" s="167" t="s">
        <v>618</v>
      </c>
      <c r="D122" s="186"/>
      <c r="E122" s="185">
        <v>0</v>
      </c>
      <c r="G122" s="230">
        <v>4</v>
      </c>
    </row>
    <row r="123" spans="1:7" ht="27.75" customHeight="1" x14ac:dyDescent="0.2">
      <c r="A123" s="168" t="s">
        <v>669</v>
      </c>
      <c r="B123" s="44"/>
      <c r="C123" s="167" t="s">
        <v>618</v>
      </c>
      <c r="D123" s="186"/>
      <c r="E123" s="185">
        <v>0</v>
      </c>
      <c r="G123" s="230">
        <v>4</v>
      </c>
    </row>
    <row r="124" spans="1:7" ht="27.75" customHeight="1" x14ac:dyDescent="0.2">
      <c r="A124" s="168" t="s">
        <v>670</v>
      </c>
      <c r="B124" s="44"/>
      <c r="C124" s="167" t="s">
        <v>618</v>
      </c>
      <c r="D124" s="186"/>
      <c r="E124" s="185">
        <v>0</v>
      </c>
      <c r="G124" s="230">
        <v>4</v>
      </c>
    </row>
    <row r="125" spans="1:7" ht="27.75" customHeight="1" x14ac:dyDescent="0.2">
      <c r="A125" s="168" t="s">
        <v>671</v>
      </c>
      <c r="B125" s="44"/>
      <c r="C125" s="167" t="s">
        <v>618</v>
      </c>
      <c r="D125" s="186"/>
      <c r="E125" s="185">
        <v>0</v>
      </c>
      <c r="G125" s="230">
        <v>4</v>
      </c>
    </row>
    <row r="126" spans="1:7" ht="27.75" customHeight="1" x14ac:dyDescent="0.2">
      <c r="A126" s="168" t="s">
        <v>672</v>
      </c>
      <c r="B126" s="44"/>
      <c r="C126" s="167" t="s">
        <v>618</v>
      </c>
      <c r="D126" s="186"/>
      <c r="E126" s="185">
        <v>0</v>
      </c>
      <c r="G126" s="230">
        <v>4</v>
      </c>
    </row>
    <row r="127" spans="1:7" ht="27.75" customHeight="1" x14ac:dyDescent="0.2">
      <c r="A127" s="168" t="s">
        <v>552</v>
      </c>
      <c r="B127" s="44"/>
      <c r="C127" s="167">
        <v>0</v>
      </c>
      <c r="D127" s="186"/>
      <c r="E127" s="185">
        <v>0</v>
      </c>
      <c r="G127" s="230">
        <v>4</v>
      </c>
    </row>
    <row r="128" spans="1:7" ht="27.75" customHeight="1" x14ac:dyDescent="0.2">
      <c r="A128" s="168" t="s">
        <v>553</v>
      </c>
      <c r="B128" s="44"/>
      <c r="C128" s="167">
        <v>0</v>
      </c>
      <c r="D128" s="186"/>
      <c r="E128" s="185">
        <v>0</v>
      </c>
      <c r="G128" s="230">
        <v>4</v>
      </c>
    </row>
    <row r="129" spans="1:7" ht="27.75" customHeight="1" x14ac:dyDescent="0.2">
      <c r="A129" s="168" t="s">
        <v>554</v>
      </c>
      <c r="B129" s="44"/>
      <c r="C129" s="167">
        <v>0</v>
      </c>
      <c r="D129" s="186"/>
      <c r="E129" s="185">
        <v>0</v>
      </c>
      <c r="G129" s="230">
        <v>4</v>
      </c>
    </row>
    <row r="130" spans="1:7" ht="27.75" customHeight="1" x14ac:dyDescent="0.2">
      <c r="A130" s="168" t="s">
        <v>555</v>
      </c>
      <c r="B130" s="44"/>
      <c r="C130" s="167">
        <v>0</v>
      </c>
      <c r="D130" s="186"/>
      <c r="E130" s="185">
        <v>0</v>
      </c>
      <c r="G130" s="230">
        <v>4</v>
      </c>
    </row>
    <row r="131" spans="1:7" ht="27.75" customHeight="1" x14ac:dyDescent="0.2">
      <c r="A131" s="168" t="s">
        <v>556</v>
      </c>
      <c r="B131" s="44"/>
      <c r="C131" s="167">
        <v>0</v>
      </c>
      <c r="D131" s="186"/>
      <c r="E131" s="185">
        <v>0</v>
      </c>
      <c r="G131" s="230">
        <v>4</v>
      </c>
    </row>
    <row r="132" spans="1:7" ht="27.75" customHeight="1" x14ac:dyDescent="0.2">
      <c r="A132" s="168" t="s">
        <v>557</v>
      </c>
      <c r="B132" s="44"/>
      <c r="C132" s="167">
        <v>0</v>
      </c>
      <c r="D132" s="186"/>
      <c r="E132" s="185">
        <v>0</v>
      </c>
      <c r="G132" s="230">
        <v>4</v>
      </c>
    </row>
    <row r="133" spans="1:7" ht="27.75" customHeight="1" x14ac:dyDescent="0.2">
      <c r="A133" s="168" t="s">
        <v>558</v>
      </c>
      <c r="B133" s="44"/>
      <c r="C133" s="167">
        <v>0</v>
      </c>
      <c r="D133" s="186"/>
      <c r="E133" s="185">
        <v>0</v>
      </c>
      <c r="G133" s="230">
        <v>4</v>
      </c>
    </row>
    <row r="134" spans="1:7" ht="27.75" customHeight="1" x14ac:dyDescent="0.2">
      <c r="A134" s="168" t="s">
        <v>559</v>
      </c>
      <c r="B134" s="44"/>
      <c r="C134" s="167">
        <v>0</v>
      </c>
      <c r="D134" s="186"/>
      <c r="E134" s="185">
        <v>0</v>
      </c>
      <c r="G134" s="230">
        <v>4</v>
      </c>
    </row>
    <row r="135" spans="1:7" ht="27.75" customHeight="1" x14ac:dyDescent="0.2">
      <c r="A135" s="168" t="s">
        <v>560</v>
      </c>
      <c r="B135" s="44"/>
      <c r="C135" s="167">
        <v>0</v>
      </c>
      <c r="D135" s="186"/>
      <c r="E135" s="185">
        <v>0</v>
      </c>
      <c r="G135" s="230">
        <v>4</v>
      </c>
    </row>
    <row r="136" spans="1:7" ht="27.75" customHeight="1" x14ac:dyDescent="0.2">
      <c r="A136" s="168" t="s">
        <v>561</v>
      </c>
      <c r="B136" s="44"/>
      <c r="C136" s="167">
        <v>0</v>
      </c>
      <c r="D136" s="186"/>
      <c r="E136" s="185">
        <v>0</v>
      </c>
      <c r="G136" s="230">
        <v>5</v>
      </c>
    </row>
    <row r="137" spans="1:7" ht="27.75" customHeight="1" x14ac:dyDescent="0.2">
      <c r="A137" s="168" t="s">
        <v>562</v>
      </c>
      <c r="B137" s="44"/>
      <c r="C137" s="167">
        <v>0</v>
      </c>
      <c r="D137" s="186"/>
      <c r="E137" s="185">
        <v>0</v>
      </c>
      <c r="G137" s="230">
        <v>5</v>
      </c>
    </row>
    <row r="138" spans="1:7" ht="27.75" customHeight="1" x14ac:dyDescent="0.2">
      <c r="A138" s="168" t="s">
        <v>563</v>
      </c>
      <c r="B138" s="44"/>
      <c r="C138" s="167">
        <v>0</v>
      </c>
      <c r="D138" s="186"/>
      <c r="E138" s="185">
        <v>0</v>
      </c>
      <c r="G138" s="230">
        <v>5</v>
      </c>
    </row>
    <row r="139" spans="1:7" ht="27.75" customHeight="1" x14ac:dyDescent="0.2">
      <c r="A139" s="168" t="s">
        <v>564</v>
      </c>
      <c r="B139" s="44"/>
      <c r="C139" s="167">
        <v>0</v>
      </c>
      <c r="D139" s="186"/>
      <c r="E139" s="185">
        <v>0</v>
      </c>
      <c r="G139" s="230">
        <v>5</v>
      </c>
    </row>
    <row r="140" spans="1:7" ht="27.75" customHeight="1" x14ac:dyDescent="0.2">
      <c r="A140" s="168" t="s">
        <v>565</v>
      </c>
      <c r="B140" s="44"/>
      <c r="C140" s="167">
        <v>0</v>
      </c>
      <c r="D140" s="186"/>
      <c r="E140" s="185">
        <v>0</v>
      </c>
      <c r="G140" s="230">
        <v>5</v>
      </c>
    </row>
    <row r="141" spans="1:7" ht="27.75" customHeight="1" x14ac:dyDescent="0.2">
      <c r="A141" s="168" t="s">
        <v>566</v>
      </c>
      <c r="B141" s="44"/>
      <c r="C141" s="167">
        <v>0</v>
      </c>
      <c r="D141" s="186"/>
      <c r="E141" s="185">
        <v>0</v>
      </c>
      <c r="G141" s="230">
        <v>5</v>
      </c>
    </row>
    <row r="142" spans="1:7" ht="27.75" customHeight="1" x14ac:dyDescent="0.2">
      <c r="A142" s="168" t="s">
        <v>692</v>
      </c>
      <c r="B142" s="44"/>
      <c r="C142" s="184" t="s">
        <v>619</v>
      </c>
      <c r="D142" s="185">
        <v>0</v>
      </c>
      <c r="E142" s="185">
        <v>0</v>
      </c>
      <c r="G142" s="230">
        <v>5</v>
      </c>
    </row>
    <row r="143" spans="1:7" ht="27.75" customHeight="1" x14ac:dyDescent="0.2">
      <c r="A143" s="168" t="s">
        <v>674</v>
      </c>
      <c r="B143" s="44"/>
      <c r="C143" s="167" t="s">
        <v>618</v>
      </c>
      <c r="D143" s="186"/>
      <c r="E143" s="185">
        <v>0</v>
      </c>
      <c r="G143" s="230">
        <v>5</v>
      </c>
    </row>
    <row r="144" spans="1:7" ht="27.75" customHeight="1" x14ac:dyDescent="0.2">
      <c r="A144" s="168" t="s">
        <v>675</v>
      </c>
      <c r="B144" s="44"/>
      <c r="C144" s="167" t="s">
        <v>618</v>
      </c>
      <c r="D144" s="186"/>
      <c r="E144" s="185">
        <v>0</v>
      </c>
      <c r="G144" s="230">
        <v>5</v>
      </c>
    </row>
    <row r="145" spans="1:7" ht="27.75" customHeight="1" x14ac:dyDescent="0.2">
      <c r="A145" s="168" t="s">
        <v>676</v>
      </c>
      <c r="B145" s="44"/>
      <c r="C145" s="167" t="s">
        <v>618</v>
      </c>
      <c r="D145" s="186"/>
      <c r="E145" s="185">
        <v>0</v>
      </c>
      <c r="G145" s="230">
        <v>5</v>
      </c>
    </row>
    <row r="146" spans="1:7" ht="27.75" customHeight="1" x14ac:dyDescent="0.2">
      <c r="A146" s="168" t="s">
        <v>677</v>
      </c>
      <c r="B146" s="44"/>
      <c r="C146" s="167" t="s">
        <v>618</v>
      </c>
      <c r="D146" s="186"/>
      <c r="E146" s="185">
        <v>0</v>
      </c>
      <c r="G146" s="230">
        <v>5</v>
      </c>
    </row>
    <row r="147" spans="1:7" ht="27.75" customHeight="1" x14ac:dyDescent="0.2">
      <c r="A147" s="168" t="s">
        <v>678</v>
      </c>
      <c r="B147" s="44"/>
      <c r="C147" s="167" t="s">
        <v>618</v>
      </c>
      <c r="D147" s="186"/>
      <c r="E147" s="185">
        <v>0</v>
      </c>
      <c r="G147" s="230">
        <v>5</v>
      </c>
    </row>
    <row r="148" spans="1:7" ht="27.75" customHeight="1" x14ac:dyDescent="0.2">
      <c r="A148" s="168" t="s">
        <v>537</v>
      </c>
      <c r="B148" s="44"/>
      <c r="C148" s="167">
        <v>0</v>
      </c>
      <c r="D148" s="186"/>
      <c r="E148" s="185">
        <v>0</v>
      </c>
      <c r="G148" s="230">
        <v>5</v>
      </c>
    </row>
    <row r="149" spans="1:7" ht="27.75" customHeight="1" x14ac:dyDescent="0.2">
      <c r="A149" s="168" t="s">
        <v>538</v>
      </c>
      <c r="B149" s="44"/>
      <c r="C149" s="167">
        <v>0</v>
      </c>
      <c r="D149" s="186"/>
      <c r="E149" s="185">
        <v>0</v>
      </c>
      <c r="G149" s="230">
        <v>5</v>
      </c>
    </row>
    <row r="150" spans="1:7" ht="27.75" customHeight="1" x14ac:dyDescent="0.2">
      <c r="A150" s="168" t="s">
        <v>539</v>
      </c>
      <c r="B150" s="44"/>
      <c r="C150" s="167">
        <v>0</v>
      </c>
      <c r="D150" s="186"/>
      <c r="E150" s="185">
        <v>0</v>
      </c>
      <c r="G150" s="230">
        <v>5</v>
      </c>
    </row>
    <row r="151" spans="1:7" ht="27.75" customHeight="1" x14ac:dyDescent="0.2">
      <c r="A151" s="168" t="s">
        <v>540</v>
      </c>
      <c r="B151" s="44"/>
      <c r="C151" s="167">
        <v>0</v>
      </c>
      <c r="D151" s="186"/>
      <c r="E151" s="185">
        <v>0</v>
      </c>
      <c r="G151" s="230">
        <v>5</v>
      </c>
    </row>
    <row r="152" spans="1:7" ht="27.75" customHeight="1" x14ac:dyDescent="0.2">
      <c r="A152" s="168" t="s">
        <v>541</v>
      </c>
      <c r="B152" s="44"/>
      <c r="C152" s="167">
        <v>0</v>
      </c>
      <c r="D152" s="186"/>
      <c r="E152" s="185">
        <v>0</v>
      </c>
      <c r="G152" s="230">
        <v>5</v>
      </c>
    </row>
    <row r="153" spans="1:7" ht="27.75" customHeight="1" x14ac:dyDescent="0.2">
      <c r="A153" s="168" t="s">
        <v>542</v>
      </c>
      <c r="B153" s="44"/>
      <c r="C153" s="167">
        <v>0</v>
      </c>
      <c r="D153" s="186"/>
      <c r="E153" s="185">
        <v>0</v>
      </c>
      <c r="G153" s="230">
        <v>5</v>
      </c>
    </row>
    <row r="154" spans="1:7" ht="27.75" customHeight="1" x14ac:dyDescent="0.2">
      <c r="A154" s="168" t="s">
        <v>543</v>
      </c>
      <c r="B154" s="44"/>
      <c r="C154" s="167">
        <v>0</v>
      </c>
      <c r="D154" s="186"/>
      <c r="E154" s="185">
        <v>0</v>
      </c>
      <c r="G154" s="230">
        <v>5</v>
      </c>
    </row>
    <row r="155" spans="1:7" ht="27.75" customHeight="1" x14ac:dyDescent="0.2">
      <c r="A155" s="168" t="s">
        <v>544</v>
      </c>
      <c r="B155" s="44"/>
      <c r="C155" s="167">
        <v>0</v>
      </c>
      <c r="D155" s="186"/>
      <c r="E155" s="185">
        <v>0</v>
      </c>
      <c r="G155" s="230">
        <v>5</v>
      </c>
    </row>
    <row r="156" spans="1:7" ht="27.75" customHeight="1" x14ac:dyDescent="0.2">
      <c r="A156" s="168" t="s">
        <v>545</v>
      </c>
      <c r="B156" s="44"/>
      <c r="C156" s="167">
        <v>0</v>
      </c>
      <c r="D156" s="186"/>
      <c r="E156" s="185">
        <v>0</v>
      </c>
      <c r="G156" s="230">
        <v>5</v>
      </c>
    </row>
    <row r="157" spans="1:7" ht="27.75" customHeight="1" x14ac:dyDescent="0.2">
      <c r="A157" s="168" t="s">
        <v>546</v>
      </c>
      <c r="B157" s="44"/>
      <c r="C157" s="167">
        <v>0</v>
      </c>
      <c r="D157" s="186"/>
      <c r="E157" s="185">
        <v>0</v>
      </c>
      <c r="G157" s="230">
        <v>5</v>
      </c>
    </row>
    <row r="158" spans="1:7" ht="27.75" customHeight="1" x14ac:dyDescent="0.2">
      <c r="A158" s="168" t="s">
        <v>547</v>
      </c>
      <c r="B158" s="44"/>
      <c r="C158" s="167">
        <v>0</v>
      </c>
      <c r="D158" s="186"/>
      <c r="E158" s="185">
        <v>0</v>
      </c>
      <c r="G158" s="230">
        <v>5</v>
      </c>
    </row>
    <row r="159" spans="1:7" ht="27.75" customHeight="1" x14ac:dyDescent="0.2">
      <c r="A159" s="168" t="s">
        <v>548</v>
      </c>
      <c r="B159" s="44"/>
      <c r="C159" s="167">
        <v>0</v>
      </c>
      <c r="D159" s="186"/>
      <c r="E159" s="185">
        <v>0</v>
      </c>
      <c r="G159" s="230">
        <v>5</v>
      </c>
    </row>
    <row r="160" spans="1:7" ht="27.75" customHeight="1" x14ac:dyDescent="0.2">
      <c r="A160" s="168" t="s">
        <v>549</v>
      </c>
      <c r="B160" s="44"/>
      <c r="C160" s="167">
        <v>0</v>
      </c>
      <c r="D160" s="186"/>
      <c r="E160" s="185">
        <v>0</v>
      </c>
      <c r="G160" s="230">
        <v>5</v>
      </c>
    </row>
    <row r="161" spans="1:7" ht="27.75" customHeight="1" x14ac:dyDescent="0.2">
      <c r="A161" s="168" t="s">
        <v>550</v>
      </c>
      <c r="B161" s="44"/>
      <c r="C161" s="167">
        <v>0</v>
      </c>
      <c r="D161" s="186"/>
      <c r="E161" s="185">
        <v>0</v>
      </c>
      <c r="G161" s="230">
        <v>5</v>
      </c>
    </row>
    <row r="162" spans="1:7" ht="27.75" customHeight="1" x14ac:dyDescent="0.2">
      <c r="A162" s="168" t="s">
        <v>551</v>
      </c>
      <c r="B162" s="44"/>
      <c r="C162" s="167">
        <v>0</v>
      </c>
      <c r="D162" s="186"/>
      <c r="E162" s="185">
        <v>0</v>
      </c>
      <c r="G162" s="230">
        <v>5</v>
      </c>
    </row>
    <row r="163" spans="1:7" ht="27.75" customHeight="1" x14ac:dyDescent="0.2">
      <c r="A163" s="2" t="s">
        <v>725</v>
      </c>
      <c r="B163" s="2"/>
      <c r="C163" s="3"/>
      <c r="G163" s="230">
        <v>5</v>
      </c>
    </row>
    <row r="164" spans="1:7" ht="27.75" customHeight="1" x14ac:dyDescent="0.2">
      <c r="A164" s="2" t="s">
        <v>726</v>
      </c>
      <c r="B164" s="2"/>
      <c r="C164" s="3"/>
      <c r="G164" s="230">
        <v>5</v>
      </c>
    </row>
    <row r="165" spans="1:7" ht="27.75" customHeight="1" x14ac:dyDescent="0.2">
      <c r="G165" s="230"/>
    </row>
  </sheetData>
  <autoFilter ref="A4:G164"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1" tint="0.34998626667073579"/>
    <pageSetUpPr fitToPage="1"/>
  </sheetPr>
  <dimension ref="A1:G601"/>
  <sheetViews>
    <sheetView zoomScale="85" zoomScaleNormal="85" zoomScaleSheetLayoutView="100" workbookViewId="0">
      <selection activeCell="C7" sqref="C7"/>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20</v>
      </c>
      <c r="B1" s="3"/>
      <c r="C1" s="2"/>
      <c r="E1" s="10"/>
      <c r="F1" s="4"/>
      <c r="G1" s="4"/>
    </row>
    <row r="2" spans="1:7" s="11" customFormat="1" ht="22.5" customHeight="1" x14ac:dyDescent="0.2">
      <c r="A2" s="256" t="str">
        <f>Overview!B4&amp; " - Effective from "&amp;Overview!D4&amp;" - "&amp;Overview!E4&amp;" Nodal/Zonal charges"</f>
        <v>VPEN GSP_N - Effective from 1 April 2027 - Final Nodal/Zonal charges</v>
      </c>
      <c r="B2" s="257"/>
      <c r="C2" s="257"/>
      <c r="D2" s="258"/>
    </row>
    <row r="3" spans="1:7" ht="60.75" customHeight="1" x14ac:dyDescent="0.2">
      <c r="A3" s="22" t="s">
        <v>78</v>
      </c>
      <c r="B3" s="22" t="s">
        <v>0</v>
      </c>
      <c r="C3" s="22" t="s">
        <v>54</v>
      </c>
      <c r="D3" s="22" t="s">
        <v>55</v>
      </c>
    </row>
    <row r="4" spans="1:7" ht="21.75" customHeight="1" x14ac:dyDescent="0.2">
      <c r="A4" s="7"/>
      <c r="B4" s="8"/>
      <c r="C4" s="8"/>
      <c r="D4" s="202"/>
    </row>
    <row r="5" spans="1:7" ht="21.75" customHeight="1" x14ac:dyDescent="0.2">
      <c r="A5" s="7"/>
      <c r="B5" s="8"/>
      <c r="C5" s="8"/>
      <c r="D5" s="202"/>
    </row>
    <row r="6" spans="1:7" ht="21.75" customHeight="1" x14ac:dyDescent="0.2">
      <c r="A6" s="7"/>
      <c r="B6" s="8"/>
      <c r="C6" s="8"/>
      <c r="D6" s="202"/>
    </row>
    <row r="7" spans="1:7" ht="21.75" customHeight="1" x14ac:dyDescent="0.2">
      <c r="A7" s="7"/>
      <c r="B7" s="8"/>
      <c r="C7" s="8"/>
      <c r="D7" s="202"/>
    </row>
    <row r="8" spans="1:7" ht="21.75" customHeight="1" x14ac:dyDescent="0.2">
      <c r="A8" s="7"/>
      <c r="B8" s="8"/>
      <c r="C8" s="8"/>
      <c r="D8" s="202"/>
    </row>
    <row r="9" spans="1:7" ht="21.75" customHeight="1" x14ac:dyDescent="0.2">
      <c r="A9" s="7"/>
      <c r="B9" s="8"/>
      <c r="C9" s="8"/>
      <c r="D9" s="202"/>
    </row>
    <row r="10" spans="1:7" ht="21.75" customHeight="1" x14ac:dyDescent="0.2">
      <c r="A10" s="7"/>
      <c r="B10" s="8"/>
      <c r="C10" s="8"/>
      <c r="D10" s="202"/>
    </row>
    <row r="11" spans="1:7" ht="21.75" customHeight="1" x14ac:dyDescent="0.2">
      <c r="A11" s="7"/>
      <c r="B11" s="8"/>
      <c r="C11" s="8"/>
      <c r="D11" s="202"/>
    </row>
    <row r="12" spans="1:7" ht="21.75" customHeight="1" x14ac:dyDescent="0.2">
      <c r="A12" s="7"/>
      <c r="B12" s="8"/>
      <c r="C12" s="8"/>
      <c r="D12" s="202"/>
    </row>
    <row r="13" spans="1:7" ht="21.75" customHeight="1" x14ac:dyDescent="0.2">
      <c r="A13" s="7"/>
      <c r="B13" s="8"/>
      <c r="C13" s="8"/>
      <c r="D13" s="202"/>
    </row>
    <row r="14" spans="1:7" ht="21.75" customHeight="1" x14ac:dyDescent="0.2">
      <c r="A14" s="7"/>
      <c r="B14" s="8"/>
      <c r="C14" s="8"/>
      <c r="D14" s="202"/>
    </row>
    <row r="15" spans="1:7" ht="21.75" customHeight="1" x14ac:dyDescent="0.2">
      <c r="A15" s="7"/>
      <c r="B15" s="8"/>
      <c r="C15" s="8"/>
      <c r="D15" s="202"/>
    </row>
    <row r="16" spans="1:7" ht="21.75" customHeight="1" x14ac:dyDescent="0.2">
      <c r="A16" s="7"/>
      <c r="B16" s="8"/>
      <c r="C16" s="8"/>
      <c r="D16" s="202"/>
    </row>
    <row r="17" spans="1:4" ht="21.75" customHeight="1" x14ac:dyDescent="0.2">
      <c r="A17" s="7"/>
      <c r="B17" s="8"/>
      <c r="C17" s="8"/>
      <c r="D17" s="202"/>
    </row>
    <row r="18" spans="1:4" ht="21.75" customHeight="1" x14ac:dyDescent="0.2">
      <c r="A18" s="7"/>
      <c r="B18" s="8"/>
      <c r="C18" s="8"/>
      <c r="D18" s="202"/>
    </row>
    <row r="19" spans="1:4" ht="21.75" customHeight="1" x14ac:dyDescent="0.2">
      <c r="A19" s="7"/>
      <c r="B19" s="8"/>
      <c r="C19" s="8"/>
      <c r="D19" s="202"/>
    </row>
    <row r="20" spans="1:4" ht="21.75" customHeight="1" x14ac:dyDescent="0.2">
      <c r="A20" s="7"/>
      <c r="B20" s="8"/>
      <c r="C20" s="8"/>
      <c r="D20" s="202"/>
    </row>
    <row r="21" spans="1:4" ht="21.75" customHeight="1" x14ac:dyDescent="0.2">
      <c r="A21" s="7"/>
      <c r="B21" s="8"/>
      <c r="C21" s="8"/>
      <c r="D21" s="202"/>
    </row>
    <row r="22" spans="1:4" ht="21.75" customHeight="1" x14ac:dyDescent="0.2">
      <c r="A22" s="7"/>
      <c r="B22" s="8"/>
      <c r="C22" s="8"/>
      <c r="D22" s="202"/>
    </row>
    <row r="23" spans="1:4" ht="21.75" customHeight="1" x14ac:dyDescent="0.2">
      <c r="A23" s="7"/>
      <c r="B23" s="8"/>
      <c r="C23" s="8"/>
      <c r="D23" s="202"/>
    </row>
    <row r="24" spans="1:4" ht="21.75" customHeight="1" x14ac:dyDescent="0.2">
      <c r="A24" s="7"/>
      <c r="B24" s="8"/>
      <c r="C24" s="8"/>
      <c r="D24" s="202"/>
    </row>
    <row r="25" spans="1:4" ht="21.75" customHeight="1" x14ac:dyDescent="0.2">
      <c r="A25" s="7"/>
      <c r="B25" s="8"/>
      <c r="C25" s="8"/>
      <c r="D25" s="202"/>
    </row>
    <row r="26" spans="1:4" ht="21.75" customHeight="1" x14ac:dyDescent="0.2">
      <c r="A26" s="7"/>
      <c r="B26" s="8"/>
      <c r="C26" s="8"/>
      <c r="D26" s="202"/>
    </row>
    <row r="27" spans="1:4" ht="21.75" customHeight="1" x14ac:dyDescent="0.2">
      <c r="A27" s="7"/>
      <c r="B27" s="8"/>
      <c r="C27" s="8"/>
      <c r="D27" s="202"/>
    </row>
    <row r="28" spans="1:4" ht="21.75" customHeight="1" x14ac:dyDescent="0.2">
      <c r="A28" s="7"/>
      <c r="B28" s="8"/>
      <c r="C28" s="8"/>
      <c r="D28" s="202"/>
    </row>
    <row r="29" spans="1:4" ht="21.75" customHeight="1" x14ac:dyDescent="0.2">
      <c r="A29" s="7"/>
      <c r="B29" s="8"/>
      <c r="C29" s="8"/>
      <c r="D29" s="202"/>
    </row>
    <row r="30" spans="1:4" ht="21.75" customHeight="1" x14ac:dyDescent="0.2">
      <c r="A30" s="7"/>
      <c r="B30" s="8"/>
      <c r="C30" s="8"/>
      <c r="D30" s="202"/>
    </row>
    <row r="31" spans="1:4" ht="21.75" customHeight="1" x14ac:dyDescent="0.2">
      <c r="A31" s="7"/>
      <c r="B31" s="8"/>
      <c r="C31" s="8"/>
      <c r="D31" s="202"/>
    </row>
    <row r="32" spans="1:4" ht="21.75" customHeight="1" x14ac:dyDescent="0.2">
      <c r="A32" s="7"/>
      <c r="B32" s="8"/>
      <c r="C32" s="8"/>
      <c r="D32" s="202"/>
    </row>
    <row r="33" spans="1:4" ht="21.75" customHeight="1" x14ac:dyDescent="0.2">
      <c r="A33" s="7"/>
      <c r="B33" s="8"/>
      <c r="C33" s="8"/>
      <c r="D33" s="202"/>
    </row>
    <row r="34" spans="1:4" ht="21.75" customHeight="1" x14ac:dyDescent="0.2">
      <c r="A34" s="7"/>
      <c r="B34" s="8"/>
      <c r="C34" s="8"/>
      <c r="D34" s="202"/>
    </row>
    <row r="35" spans="1:4" ht="21.75" customHeight="1" x14ac:dyDescent="0.2">
      <c r="A35" s="7"/>
      <c r="B35" s="8"/>
      <c r="C35" s="8"/>
      <c r="D35" s="202"/>
    </row>
    <row r="36" spans="1:4" ht="21.75" customHeight="1" x14ac:dyDescent="0.2">
      <c r="A36" s="7"/>
      <c r="B36" s="8"/>
      <c r="C36" s="8"/>
      <c r="D36" s="202"/>
    </row>
    <row r="37" spans="1:4" ht="21.75" customHeight="1" x14ac:dyDescent="0.2">
      <c r="A37" s="7"/>
      <c r="B37" s="8"/>
      <c r="C37" s="8"/>
      <c r="D37" s="202"/>
    </row>
    <row r="38" spans="1:4" ht="21.75" customHeight="1" x14ac:dyDescent="0.2">
      <c r="A38" s="7"/>
      <c r="B38" s="8"/>
      <c r="C38" s="8"/>
      <c r="D38" s="202"/>
    </row>
    <row r="39" spans="1:4" ht="21.75" customHeight="1" x14ac:dyDescent="0.2">
      <c r="A39" s="7"/>
      <c r="B39" s="8"/>
      <c r="C39" s="8"/>
      <c r="D39" s="202"/>
    </row>
    <row r="40" spans="1:4" ht="21.75" customHeight="1" x14ac:dyDescent="0.2">
      <c r="A40" s="7"/>
      <c r="B40" s="8"/>
      <c r="C40" s="8"/>
      <c r="D40" s="202"/>
    </row>
    <row r="41" spans="1:4" ht="21.75" customHeight="1" x14ac:dyDescent="0.2">
      <c r="A41" s="7"/>
      <c r="B41" s="8"/>
      <c r="C41" s="8"/>
      <c r="D41" s="202"/>
    </row>
    <row r="42" spans="1:4" ht="21.75" customHeight="1" x14ac:dyDescent="0.2">
      <c r="A42" s="7"/>
      <c r="B42" s="8"/>
      <c r="C42" s="8"/>
      <c r="D42" s="202"/>
    </row>
    <row r="43" spans="1:4" ht="21.75" customHeight="1" x14ac:dyDescent="0.2">
      <c r="A43" s="7"/>
      <c r="B43" s="8"/>
      <c r="C43" s="8"/>
      <c r="D43" s="202"/>
    </row>
    <row r="44" spans="1:4" ht="21.75" customHeight="1" x14ac:dyDescent="0.2">
      <c r="A44" s="7"/>
      <c r="B44" s="8"/>
      <c r="C44" s="8"/>
      <c r="D44" s="202"/>
    </row>
    <row r="45" spans="1:4" ht="21.75" customHeight="1" x14ac:dyDescent="0.2">
      <c r="A45" s="7"/>
      <c r="B45" s="8"/>
      <c r="C45" s="8"/>
      <c r="D45" s="202"/>
    </row>
    <row r="46" spans="1:4" ht="21.75" customHeight="1" x14ac:dyDescent="0.2">
      <c r="A46" s="7"/>
      <c r="B46" s="8"/>
      <c r="C46" s="8"/>
      <c r="D46" s="202"/>
    </row>
    <row r="47" spans="1:4" ht="21.75" customHeight="1" x14ac:dyDescent="0.2">
      <c r="A47" s="7"/>
      <c r="B47" s="8"/>
      <c r="C47" s="8"/>
      <c r="D47" s="202"/>
    </row>
    <row r="48" spans="1:4" ht="21.75" customHeight="1" x14ac:dyDescent="0.2">
      <c r="A48" s="7"/>
      <c r="B48" s="8"/>
      <c r="C48" s="8"/>
      <c r="D48" s="202"/>
    </row>
    <row r="49" spans="1:4" ht="21.75" customHeight="1" x14ac:dyDescent="0.2">
      <c r="A49" s="7"/>
      <c r="B49" s="8"/>
      <c r="C49" s="8"/>
      <c r="D49" s="202"/>
    </row>
    <row r="50" spans="1:4" ht="21.75" customHeight="1" x14ac:dyDescent="0.2">
      <c r="A50" s="7"/>
      <c r="B50" s="8"/>
      <c r="C50" s="8"/>
      <c r="D50" s="202"/>
    </row>
    <row r="51" spans="1:4" ht="21.75" customHeight="1" x14ac:dyDescent="0.2">
      <c r="A51" s="7"/>
      <c r="B51" s="8"/>
      <c r="C51" s="8"/>
      <c r="D51" s="202"/>
    </row>
    <row r="52" spans="1:4" ht="21.75" customHeight="1" x14ac:dyDescent="0.2">
      <c r="A52" s="7"/>
      <c r="B52" s="8"/>
      <c r="C52" s="8"/>
      <c r="D52" s="202"/>
    </row>
    <row r="53" spans="1:4" ht="21.75" customHeight="1" x14ac:dyDescent="0.2">
      <c r="A53" s="7"/>
      <c r="B53" s="8"/>
      <c r="C53" s="8"/>
      <c r="D53" s="202"/>
    </row>
    <row r="54" spans="1:4" ht="21.75" customHeight="1" x14ac:dyDescent="0.2">
      <c r="A54" s="7"/>
      <c r="B54" s="8"/>
      <c r="C54" s="8"/>
      <c r="D54" s="202"/>
    </row>
    <row r="55" spans="1:4" ht="21.75" customHeight="1" x14ac:dyDescent="0.2">
      <c r="A55" s="7"/>
      <c r="B55" s="8"/>
      <c r="C55" s="8"/>
      <c r="D55" s="202"/>
    </row>
    <row r="56" spans="1:4" ht="21.75" customHeight="1" x14ac:dyDescent="0.2">
      <c r="A56" s="7"/>
      <c r="B56" s="8"/>
      <c r="C56" s="8"/>
      <c r="D56" s="202"/>
    </row>
    <row r="57" spans="1:4" ht="21.75" customHeight="1" x14ac:dyDescent="0.2">
      <c r="A57" s="7"/>
      <c r="B57" s="8"/>
      <c r="C57" s="8"/>
      <c r="D57" s="202"/>
    </row>
    <row r="58" spans="1:4" ht="21.75" customHeight="1" x14ac:dyDescent="0.2">
      <c r="A58" s="7"/>
      <c r="B58" s="8"/>
      <c r="C58" s="8"/>
      <c r="D58" s="202"/>
    </row>
    <row r="59" spans="1:4" ht="21.75" customHeight="1" x14ac:dyDescent="0.2">
      <c r="A59" s="7"/>
      <c r="B59" s="8"/>
      <c r="C59" s="8"/>
      <c r="D59" s="202"/>
    </row>
    <row r="60" spans="1:4" ht="21.75" customHeight="1" x14ac:dyDescent="0.2">
      <c r="A60" s="7"/>
      <c r="B60" s="8"/>
      <c r="C60" s="8"/>
      <c r="D60" s="202"/>
    </row>
    <row r="61" spans="1:4" ht="21.75" customHeight="1" x14ac:dyDescent="0.2">
      <c r="A61" s="7"/>
      <c r="B61" s="8"/>
      <c r="C61" s="8"/>
      <c r="D61" s="202"/>
    </row>
    <row r="62" spans="1:4" ht="21.75" customHeight="1" x14ac:dyDescent="0.2">
      <c r="A62" s="7"/>
      <c r="B62" s="8"/>
      <c r="C62" s="8"/>
      <c r="D62" s="202"/>
    </row>
    <row r="63" spans="1:4" ht="21.75" customHeight="1" x14ac:dyDescent="0.2">
      <c r="A63" s="7"/>
      <c r="B63" s="8"/>
      <c r="C63" s="8"/>
      <c r="D63" s="202"/>
    </row>
    <row r="64" spans="1:4" ht="21.75" customHeight="1" x14ac:dyDescent="0.2">
      <c r="A64" s="7"/>
      <c r="B64" s="8"/>
      <c r="C64" s="8"/>
      <c r="D64" s="202"/>
    </row>
    <row r="65" spans="1:4" ht="21.75" customHeight="1" x14ac:dyDescent="0.2">
      <c r="A65" s="7"/>
      <c r="B65" s="8"/>
      <c r="C65" s="8"/>
      <c r="D65" s="202"/>
    </row>
    <row r="66" spans="1:4" ht="21.75" customHeight="1" x14ac:dyDescent="0.2">
      <c r="A66" s="7"/>
      <c r="B66" s="8"/>
      <c r="C66" s="8"/>
      <c r="D66" s="202"/>
    </row>
    <row r="67" spans="1:4" ht="21.75" customHeight="1" x14ac:dyDescent="0.2">
      <c r="A67" s="7"/>
      <c r="B67" s="8"/>
      <c r="C67" s="8"/>
      <c r="D67" s="202"/>
    </row>
    <row r="68" spans="1:4" ht="21.75" customHeight="1" x14ac:dyDescent="0.2">
      <c r="A68" s="7"/>
      <c r="B68" s="8"/>
      <c r="C68" s="8"/>
      <c r="D68" s="202"/>
    </row>
    <row r="69" spans="1:4" ht="21.75" customHeight="1" x14ac:dyDescent="0.2">
      <c r="A69" s="7"/>
      <c r="B69" s="8"/>
      <c r="C69" s="8"/>
      <c r="D69" s="202"/>
    </row>
    <row r="70" spans="1:4" ht="21.75" customHeight="1" x14ac:dyDescent="0.2">
      <c r="A70" s="7"/>
      <c r="B70" s="8"/>
      <c r="C70" s="8"/>
      <c r="D70" s="202"/>
    </row>
    <row r="71" spans="1:4" ht="21.75" customHeight="1" x14ac:dyDescent="0.2">
      <c r="A71" s="7"/>
      <c r="B71" s="8"/>
      <c r="C71" s="8"/>
      <c r="D71" s="202"/>
    </row>
    <row r="72" spans="1:4" ht="21.75" customHeight="1" x14ac:dyDescent="0.2">
      <c r="A72" s="7"/>
      <c r="B72" s="8"/>
      <c r="C72" s="8"/>
      <c r="D72" s="202"/>
    </row>
    <row r="73" spans="1:4" ht="21.75" customHeight="1" x14ac:dyDescent="0.2">
      <c r="A73" s="7"/>
      <c r="B73" s="8"/>
      <c r="C73" s="8"/>
      <c r="D73" s="202"/>
    </row>
    <row r="74" spans="1:4" ht="21.75" customHeight="1" x14ac:dyDescent="0.2">
      <c r="A74" s="7"/>
      <c r="B74" s="8"/>
      <c r="C74" s="8"/>
      <c r="D74" s="202"/>
    </row>
    <row r="75" spans="1:4" ht="21.75" customHeight="1" x14ac:dyDescent="0.2">
      <c r="A75" s="7"/>
      <c r="B75" s="8"/>
      <c r="C75" s="8"/>
      <c r="D75" s="202"/>
    </row>
    <row r="76" spans="1:4" ht="21.75" customHeight="1" x14ac:dyDescent="0.2">
      <c r="A76" s="7"/>
      <c r="B76" s="8"/>
      <c r="C76" s="8"/>
      <c r="D76" s="202"/>
    </row>
    <row r="77" spans="1:4" ht="21.75" customHeight="1" x14ac:dyDescent="0.2">
      <c r="A77" s="7"/>
      <c r="B77" s="8"/>
      <c r="C77" s="8"/>
      <c r="D77" s="202"/>
    </row>
    <row r="78" spans="1:4" ht="21.75" customHeight="1" x14ac:dyDescent="0.2">
      <c r="A78" s="7"/>
      <c r="B78" s="8"/>
      <c r="C78" s="8"/>
      <c r="D78" s="202"/>
    </row>
    <row r="79" spans="1:4" ht="21.75" customHeight="1" x14ac:dyDescent="0.2">
      <c r="A79" s="7"/>
      <c r="B79" s="8"/>
      <c r="C79" s="8"/>
      <c r="D79" s="202"/>
    </row>
    <row r="80" spans="1:4" ht="21.75" customHeight="1" x14ac:dyDescent="0.2">
      <c r="A80" s="7"/>
      <c r="B80" s="8"/>
      <c r="C80" s="8"/>
      <c r="D80" s="202"/>
    </row>
    <row r="81" spans="1:4" ht="21.75" customHeight="1" x14ac:dyDescent="0.2">
      <c r="A81" s="7"/>
      <c r="B81" s="8"/>
      <c r="C81" s="8"/>
      <c r="D81" s="202"/>
    </row>
    <row r="82" spans="1:4" ht="21.75" customHeight="1" x14ac:dyDescent="0.2">
      <c r="A82" s="7"/>
      <c r="B82" s="8"/>
      <c r="C82" s="8"/>
      <c r="D82" s="202"/>
    </row>
    <row r="83" spans="1:4" ht="21.75" customHeight="1" x14ac:dyDescent="0.2">
      <c r="A83" s="7"/>
      <c r="B83" s="8"/>
      <c r="C83" s="8"/>
      <c r="D83" s="202"/>
    </row>
    <row r="84" spans="1:4" ht="21.75" customHeight="1" x14ac:dyDescent="0.2">
      <c r="A84" s="7"/>
      <c r="B84" s="8"/>
      <c r="C84" s="8"/>
      <c r="D84" s="202"/>
    </row>
    <row r="85" spans="1:4" ht="21.75" customHeight="1" x14ac:dyDescent="0.2">
      <c r="A85" s="7"/>
      <c r="B85" s="8"/>
      <c r="C85" s="8"/>
      <c r="D85" s="202"/>
    </row>
    <row r="86" spans="1:4" ht="21.75" customHeight="1" x14ac:dyDescent="0.2">
      <c r="A86" s="7"/>
      <c r="B86" s="8"/>
      <c r="C86" s="8"/>
      <c r="D86" s="202"/>
    </row>
    <row r="87" spans="1:4" ht="21.75" customHeight="1" x14ac:dyDescent="0.2">
      <c r="A87" s="7"/>
      <c r="B87" s="8"/>
      <c r="C87" s="8"/>
      <c r="D87" s="202"/>
    </row>
    <row r="88" spans="1:4" ht="21.75" customHeight="1" x14ac:dyDescent="0.2">
      <c r="A88" s="7"/>
      <c r="B88" s="8"/>
      <c r="C88" s="8"/>
      <c r="D88" s="202"/>
    </row>
    <row r="89" spans="1:4" ht="21.75" customHeight="1" x14ac:dyDescent="0.2">
      <c r="A89" s="7"/>
      <c r="B89" s="8"/>
      <c r="C89" s="8"/>
      <c r="D89" s="202"/>
    </row>
    <row r="90" spans="1:4" ht="21.75" customHeight="1" x14ac:dyDescent="0.2">
      <c r="A90" s="7"/>
      <c r="B90" s="8"/>
      <c r="C90" s="8"/>
      <c r="D90" s="202"/>
    </row>
    <row r="91" spans="1:4" ht="21.75" customHeight="1" x14ac:dyDescent="0.2">
      <c r="A91" s="7"/>
      <c r="B91" s="8"/>
      <c r="C91" s="8"/>
      <c r="D91" s="202"/>
    </row>
    <row r="92" spans="1:4" ht="21.75" customHeight="1" x14ac:dyDescent="0.2">
      <c r="A92" s="7"/>
      <c r="B92" s="8"/>
      <c r="C92" s="8"/>
      <c r="D92" s="202"/>
    </row>
    <row r="93" spans="1:4" ht="21.75" customHeight="1" x14ac:dyDescent="0.2">
      <c r="A93" s="7"/>
      <c r="B93" s="8"/>
      <c r="C93" s="8"/>
      <c r="D93" s="202"/>
    </row>
    <row r="94" spans="1:4" ht="21.75" customHeight="1" x14ac:dyDescent="0.2">
      <c r="A94" s="7"/>
      <c r="B94" s="8"/>
      <c r="C94" s="8"/>
      <c r="D94" s="202"/>
    </row>
    <row r="95" spans="1:4" ht="21.75" customHeight="1" x14ac:dyDescent="0.2">
      <c r="A95" s="7"/>
      <c r="B95" s="8"/>
      <c r="C95" s="8"/>
      <c r="D95" s="202"/>
    </row>
    <row r="96" spans="1:4" ht="21.75" customHeight="1" x14ac:dyDescent="0.2">
      <c r="A96" s="7"/>
      <c r="B96" s="8"/>
      <c r="C96" s="8"/>
      <c r="D96" s="202"/>
    </row>
    <row r="97" spans="1:4" ht="21.75" customHeight="1" x14ac:dyDescent="0.2">
      <c r="A97" s="7"/>
      <c r="B97" s="8"/>
      <c r="C97" s="8"/>
      <c r="D97" s="202"/>
    </row>
    <row r="98" spans="1:4" ht="21.75" customHeight="1" x14ac:dyDescent="0.2">
      <c r="A98" s="7"/>
      <c r="B98" s="8"/>
      <c r="C98" s="8"/>
      <c r="D98" s="202"/>
    </row>
    <row r="99" spans="1:4" ht="21.75" customHeight="1" x14ac:dyDescent="0.2">
      <c r="A99" s="7"/>
      <c r="B99" s="8"/>
      <c r="C99" s="8"/>
      <c r="D99" s="202"/>
    </row>
    <row r="100" spans="1:4" ht="21.75" customHeight="1" x14ac:dyDescent="0.2">
      <c r="A100" s="7"/>
      <c r="B100" s="8"/>
      <c r="C100" s="8"/>
      <c r="D100" s="202"/>
    </row>
    <row r="101" spans="1:4" ht="21.75" customHeight="1" x14ac:dyDescent="0.2">
      <c r="A101" s="7"/>
      <c r="B101" s="8"/>
      <c r="C101" s="8"/>
      <c r="D101" s="202"/>
    </row>
    <row r="102" spans="1:4" ht="21.75" customHeight="1" x14ac:dyDescent="0.2">
      <c r="A102" s="7"/>
      <c r="B102" s="8"/>
      <c r="C102" s="8"/>
      <c r="D102" s="202"/>
    </row>
    <row r="103" spans="1:4" ht="21.75" customHeight="1" x14ac:dyDescent="0.2">
      <c r="A103" s="7"/>
      <c r="B103" s="8"/>
      <c r="C103" s="8"/>
      <c r="D103" s="202"/>
    </row>
    <row r="104" spans="1:4" ht="21.75" customHeight="1" x14ac:dyDescent="0.2">
      <c r="A104" s="7"/>
      <c r="B104" s="8"/>
      <c r="C104" s="8"/>
      <c r="D104" s="202"/>
    </row>
    <row r="105" spans="1:4" ht="21.75" customHeight="1" x14ac:dyDescent="0.2">
      <c r="A105" s="7"/>
      <c r="B105" s="8"/>
      <c r="C105" s="8"/>
      <c r="D105" s="202"/>
    </row>
    <row r="106" spans="1:4" ht="21.75" customHeight="1" x14ac:dyDescent="0.2">
      <c r="A106" s="7"/>
      <c r="B106" s="8"/>
      <c r="C106" s="8"/>
      <c r="D106" s="202"/>
    </row>
    <row r="107" spans="1:4" ht="21.75" customHeight="1" x14ac:dyDescent="0.2">
      <c r="A107" s="7"/>
      <c r="B107" s="8"/>
      <c r="C107" s="8"/>
      <c r="D107" s="202"/>
    </row>
    <row r="108" spans="1:4" ht="21.75" customHeight="1" x14ac:dyDescent="0.2">
      <c r="A108" s="7"/>
      <c r="B108" s="8"/>
      <c r="C108" s="8"/>
      <c r="D108" s="202"/>
    </row>
    <row r="109" spans="1:4" ht="21.75" customHeight="1" x14ac:dyDescent="0.2">
      <c r="A109" s="7"/>
      <c r="B109" s="8"/>
      <c r="C109" s="8"/>
      <c r="D109" s="202"/>
    </row>
    <row r="110" spans="1:4" ht="21.75" customHeight="1" x14ac:dyDescent="0.2">
      <c r="A110" s="7"/>
      <c r="B110" s="8"/>
      <c r="C110" s="8"/>
      <c r="D110" s="202"/>
    </row>
    <row r="111" spans="1:4" ht="21.75" customHeight="1" x14ac:dyDescent="0.2">
      <c r="A111" s="7"/>
      <c r="B111" s="8"/>
      <c r="C111" s="8"/>
      <c r="D111" s="202"/>
    </row>
    <row r="112" spans="1:4" ht="21.75" customHeight="1" x14ac:dyDescent="0.2">
      <c r="A112" s="7"/>
      <c r="B112" s="8"/>
      <c r="C112" s="8"/>
      <c r="D112" s="202"/>
    </row>
    <row r="113" spans="1:4" ht="21.75" customHeight="1" x14ac:dyDescent="0.2">
      <c r="A113" s="7"/>
      <c r="B113" s="8"/>
      <c r="C113" s="8"/>
      <c r="D113" s="202"/>
    </row>
    <row r="114" spans="1:4" ht="21.75" customHeight="1" x14ac:dyDescent="0.2">
      <c r="A114" s="7"/>
      <c r="B114" s="8"/>
      <c r="C114" s="8"/>
      <c r="D114" s="202"/>
    </row>
    <row r="115" spans="1:4" ht="21.75" customHeight="1" x14ac:dyDescent="0.2">
      <c r="A115" s="7"/>
      <c r="B115" s="8"/>
      <c r="C115" s="8"/>
      <c r="D115" s="202"/>
    </row>
    <row r="116" spans="1:4" ht="21.75" customHeight="1" x14ac:dyDescent="0.2">
      <c r="A116" s="7"/>
      <c r="B116" s="8"/>
      <c r="C116" s="8"/>
      <c r="D116" s="202"/>
    </row>
    <row r="117" spans="1:4" ht="21.75" customHeight="1" x14ac:dyDescent="0.2">
      <c r="A117" s="7"/>
      <c r="B117" s="8"/>
      <c r="C117" s="8"/>
      <c r="D117" s="202"/>
    </row>
    <row r="118" spans="1:4" ht="21.75" customHeight="1" x14ac:dyDescent="0.2">
      <c r="A118" s="7"/>
      <c r="B118" s="8"/>
      <c r="C118" s="8"/>
      <c r="D118" s="202"/>
    </row>
    <row r="119" spans="1:4" ht="21.75" customHeight="1" x14ac:dyDescent="0.2">
      <c r="A119" s="7"/>
      <c r="B119" s="8"/>
      <c r="C119" s="8"/>
      <c r="D119" s="202"/>
    </row>
    <row r="120" spans="1:4" ht="21.75" customHeight="1" x14ac:dyDescent="0.2">
      <c r="A120" s="7"/>
      <c r="B120" s="8"/>
      <c r="C120" s="8"/>
      <c r="D120" s="202"/>
    </row>
    <row r="121" spans="1:4" ht="21.75" customHeight="1" x14ac:dyDescent="0.2">
      <c r="A121" s="7"/>
      <c r="B121" s="8"/>
      <c r="C121" s="8"/>
      <c r="D121" s="202"/>
    </row>
    <row r="122" spans="1:4" ht="21.75" customHeight="1" x14ac:dyDescent="0.2">
      <c r="A122" s="7"/>
      <c r="B122" s="8"/>
      <c r="C122" s="8"/>
      <c r="D122" s="202"/>
    </row>
    <row r="123" spans="1:4" ht="21.75" customHeight="1" x14ac:dyDescent="0.2">
      <c r="A123" s="7"/>
      <c r="B123" s="8"/>
      <c r="C123" s="8"/>
      <c r="D123" s="202"/>
    </row>
    <row r="124" spans="1:4" ht="21.75" customHeight="1" x14ac:dyDescent="0.2">
      <c r="A124" s="7"/>
      <c r="B124" s="8"/>
      <c r="C124" s="8"/>
      <c r="D124" s="202"/>
    </row>
    <row r="125" spans="1:4" ht="21.75" customHeight="1" x14ac:dyDescent="0.2">
      <c r="A125" s="7"/>
      <c r="B125" s="8"/>
      <c r="C125" s="8"/>
      <c r="D125" s="202"/>
    </row>
    <row r="126" spans="1:4" ht="21.75" customHeight="1" x14ac:dyDescent="0.2">
      <c r="A126" s="7"/>
      <c r="B126" s="8"/>
      <c r="C126" s="8"/>
      <c r="D126" s="202"/>
    </row>
    <row r="127" spans="1:4" ht="21.75" customHeight="1" x14ac:dyDescent="0.2">
      <c r="A127" s="7"/>
      <c r="B127" s="8"/>
      <c r="C127" s="8"/>
      <c r="D127" s="202"/>
    </row>
    <row r="128" spans="1:4" ht="21.75" customHeight="1" x14ac:dyDescent="0.2">
      <c r="A128" s="7"/>
      <c r="B128" s="8"/>
      <c r="C128" s="8"/>
      <c r="D128" s="202"/>
    </row>
    <row r="129" spans="1:4" ht="21.75" customHeight="1" x14ac:dyDescent="0.2">
      <c r="A129" s="7"/>
      <c r="B129" s="8"/>
      <c r="C129" s="8"/>
      <c r="D129" s="202"/>
    </row>
    <row r="130" spans="1:4" ht="21.75" customHeight="1" x14ac:dyDescent="0.2">
      <c r="A130" s="7"/>
      <c r="B130" s="8"/>
      <c r="C130" s="8"/>
      <c r="D130" s="202"/>
    </row>
    <row r="131" spans="1:4" ht="21.75" customHeight="1" x14ac:dyDescent="0.2">
      <c r="A131" s="7"/>
      <c r="B131" s="8"/>
      <c r="C131" s="8"/>
      <c r="D131" s="202"/>
    </row>
    <row r="132" spans="1:4" ht="21.75" customHeight="1" x14ac:dyDescent="0.2">
      <c r="A132" s="7"/>
      <c r="B132" s="8"/>
      <c r="C132" s="8"/>
      <c r="D132" s="202"/>
    </row>
    <row r="133" spans="1:4" ht="21.75" customHeight="1" x14ac:dyDescent="0.2">
      <c r="A133" s="7"/>
      <c r="B133" s="8"/>
      <c r="C133" s="8"/>
      <c r="D133" s="202"/>
    </row>
    <row r="134" spans="1:4" ht="21.75" customHeight="1" x14ac:dyDescent="0.2">
      <c r="A134" s="7"/>
      <c r="B134" s="8"/>
      <c r="C134" s="8"/>
      <c r="D134" s="202"/>
    </row>
    <row r="135" spans="1:4" ht="21.75" customHeight="1" x14ac:dyDescent="0.2">
      <c r="A135" s="7"/>
      <c r="B135" s="8"/>
      <c r="C135" s="8"/>
      <c r="D135" s="202"/>
    </row>
    <row r="136" spans="1:4" ht="21.75" customHeight="1" x14ac:dyDescent="0.2">
      <c r="A136" s="7"/>
      <c r="B136" s="8"/>
      <c r="C136" s="8"/>
      <c r="D136" s="202"/>
    </row>
    <row r="137" spans="1:4" ht="21.75" customHeight="1" x14ac:dyDescent="0.2">
      <c r="A137" s="7"/>
      <c r="B137" s="8"/>
      <c r="C137" s="8"/>
      <c r="D137" s="202"/>
    </row>
    <row r="138" spans="1:4" ht="21.75" customHeight="1" x14ac:dyDescent="0.2">
      <c r="A138" s="7"/>
      <c r="B138" s="8"/>
      <c r="C138" s="8"/>
      <c r="D138" s="202"/>
    </row>
    <row r="139" spans="1:4" ht="21.75" customHeight="1" x14ac:dyDescent="0.2">
      <c r="A139" s="7"/>
      <c r="B139" s="8"/>
      <c r="C139" s="8"/>
      <c r="D139" s="202"/>
    </row>
    <row r="140" spans="1:4" ht="21.75" customHeight="1" x14ac:dyDescent="0.2">
      <c r="A140" s="7"/>
      <c r="B140" s="8"/>
      <c r="C140" s="8"/>
      <c r="D140" s="202"/>
    </row>
    <row r="141" spans="1:4" ht="21.75" customHeight="1" x14ac:dyDescent="0.2">
      <c r="A141" s="7"/>
      <c r="B141" s="8"/>
      <c r="C141" s="8"/>
      <c r="D141" s="202"/>
    </row>
    <row r="142" spans="1:4" ht="21.75" customHeight="1" x14ac:dyDescent="0.2">
      <c r="A142" s="7"/>
      <c r="B142" s="8"/>
      <c r="C142" s="8"/>
      <c r="D142" s="202"/>
    </row>
    <row r="143" spans="1:4" ht="21.75" customHeight="1" x14ac:dyDescent="0.2">
      <c r="A143" s="7"/>
      <c r="B143" s="8"/>
      <c r="C143" s="8"/>
      <c r="D143" s="202"/>
    </row>
    <row r="144" spans="1:4" ht="21.75" customHeight="1" x14ac:dyDescent="0.2">
      <c r="A144" s="7"/>
      <c r="B144" s="8"/>
      <c r="C144" s="8"/>
      <c r="D144" s="202"/>
    </row>
    <row r="145" spans="1:4" ht="21.75" customHeight="1" x14ac:dyDescent="0.2">
      <c r="A145" s="7"/>
      <c r="B145" s="8"/>
      <c r="C145" s="8"/>
      <c r="D145" s="202"/>
    </row>
    <row r="146" spans="1:4" ht="21.75" customHeight="1" x14ac:dyDescent="0.2">
      <c r="A146" s="7"/>
      <c r="B146" s="8"/>
      <c r="C146" s="8"/>
      <c r="D146" s="202"/>
    </row>
    <row r="147" spans="1:4" ht="21.75" customHeight="1" x14ac:dyDescent="0.2">
      <c r="A147" s="7"/>
      <c r="B147" s="8"/>
      <c r="C147" s="8"/>
      <c r="D147" s="202"/>
    </row>
    <row r="148" spans="1:4" ht="21.75" customHeight="1" x14ac:dyDescent="0.2">
      <c r="A148" s="7"/>
      <c r="B148" s="8"/>
      <c r="C148" s="8"/>
      <c r="D148" s="202"/>
    </row>
    <row r="149" spans="1:4" ht="21.75" customHeight="1" x14ac:dyDescent="0.2">
      <c r="A149" s="7"/>
      <c r="B149" s="8"/>
      <c r="C149" s="8"/>
      <c r="D149" s="202"/>
    </row>
    <row r="150" spans="1:4" ht="21.75" customHeight="1" x14ac:dyDescent="0.2">
      <c r="A150" s="7"/>
      <c r="B150" s="8"/>
      <c r="C150" s="8"/>
      <c r="D150" s="202"/>
    </row>
    <row r="151" spans="1:4" ht="21.75" customHeight="1" x14ac:dyDescent="0.2">
      <c r="A151" s="7"/>
      <c r="B151" s="8"/>
      <c r="C151" s="8"/>
      <c r="D151" s="202"/>
    </row>
    <row r="152" spans="1:4" ht="21.75" customHeight="1" x14ac:dyDescent="0.2">
      <c r="A152" s="7"/>
      <c r="B152" s="8"/>
      <c r="C152" s="8"/>
      <c r="D152" s="202"/>
    </row>
    <row r="153" spans="1:4" ht="21.75" customHeight="1" x14ac:dyDescent="0.2">
      <c r="A153" s="7"/>
      <c r="B153" s="8"/>
      <c r="C153" s="8"/>
      <c r="D153" s="202"/>
    </row>
    <row r="154" spans="1:4" ht="21.75" customHeight="1" x14ac:dyDescent="0.2">
      <c r="A154" s="7"/>
      <c r="B154" s="8"/>
      <c r="C154" s="8"/>
      <c r="D154" s="202"/>
    </row>
    <row r="155" spans="1:4" ht="21.75" customHeight="1" x14ac:dyDescent="0.2">
      <c r="A155" s="7"/>
      <c r="B155" s="8"/>
      <c r="C155" s="8"/>
      <c r="D155" s="202"/>
    </row>
    <row r="156" spans="1:4" ht="21.75" customHeight="1" x14ac:dyDescent="0.2">
      <c r="A156" s="7"/>
      <c r="B156" s="8"/>
      <c r="C156" s="8"/>
      <c r="D156" s="202"/>
    </row>
    <row r="157" spans="1:4" ht="21.75" customHeight="1" x14ac:dyDescent="0.2">
      <c r="A157" s="7"/>
      <c r="B157" s="8"/>
      <c r="C157" s="8"/>
      <c r="D157" s="202"/>
    </row>
    <row r="158" spans="1:4" ht="21.75" customHeight="1" x14ac:dyDescent="0.2">
      <c r="A158" s="7"/>
      <c r="B158" s="8"/>
      <c r="C158" s="8"/>
      <c r="D158" s="202"/>
    </row>
    <row r="159" spans="1:4" ht="21.75" customHeight="1" x14ac:dyDescent="0.2">
      <c r="A159" s="7"/>
      <c r="B159" s="8"/>
      <c r="C159" s="8"/>
      <c r="D159" s="202"/>
    </row>
    <row r="160" spans="1:4" ht="21.75" customHeight="1" x14ac:dyDescent="0.2">
      <c r="A160" s="7"/>
      <c r="B160" s="8"/>
      <c r="C160" s="8"/>
      <c r="D160" s="202"/>
    </row>
    <row r="161" spans="1:4" ht="21.75" customHeight="1" x14ac:dyDescent="0.2">
      <c r="A161" s="7"/>
      <c r="B161" s="8"/>
      <c r="C161" s="8"/>
      <c r="D161" s="202"/>
    </row>
    <row r="162" spans="1:4" ht="21.75" customHeight="1" x14ac:dyDescent="0.2">
      <c r="A162" s="7"/>
      <c r="B162" s="8"/>
      <c r="C162" s="8"/>
      <c r="D162" s="202"/>
    </row>
    <row r="163" spans="1:4" ht="21.75" customHeight="1" x14ac:dyDescent="0.2">
      <c r="A163" s="7"/>
      <c r="B163" s="8"/>
      <c r="C163" s="8"/>
      <c r="D163" s="202"/>
    </row>
    <row r="164" spans="1:4" ht="21.75" customHeight="1" x14ac:dyDescent="0.2">
      <c r="A164" s="7"/>
      <c r="B164" s="8"/>
      <c r="C164" s="8"/>
      <c r="D164" s="202"/>
    </row>
    <row r="165" spans="1:4" ht="21.75" customHeight="1" x14ac:dyDescent="0.2">
      <c r="A165" s="7"/>
      <c r="B165" s="8"/>
      <c r="C165" s="8"/>
      <c r="D165" s="202"/>
    </row>
    <row r="166" spans="1:4" ht="21.75" customHeight="1" x14ac:dyDescent="0.2">
      <c r="A166" s="7"/>
      <c r="B166" s="8"/>
      <c r="C166" s="8"/>
      <c r="D166" s="202"/>
    </row>
    <row r="167" spans="1:4" ht="21.75" customHeight="1" x14ac:dyDescent="0.2">
      <c r="A167" s="7"/>
      <c r="B167" s="8"/>
      <c r="C167" s="8"/>
      <c r="D167" s="202"/>
    </row>
    <row r="168" spans="1:4" ht="21.75" customHeight="1" x14ac:dyDescent="0.2">
      <c r="A168" s="7"/>
      <c r="B168" s="8"/>
      <c r="C168" s="8"/>
      <c r="D168" s="202"/>
    </row>
    <row r="169" spans="1:4" ht="21.75" customHeight="1" x14ac:dyDescent="0.2">
      <c r="A169" s="7"/>
      <c r="B169" s="8"/>
      <c r="C169" s="8"/>
      <c r="D169" s="202"/>
    </row>
    <row r="170" spans="1:4" ht="21.75" customHeight="1" x14ac:dyDescent="0.2">
      <c r="A170" s="7"/>
      <c r="B170" s="8"/>
      <c r="C170" s="8"/>
      <c r="D170" s="202"/>
    </row>
    <row r="171" spans="1:4" ht="21.75" customHeight="1" x14ac:dyDescent="0.2">
      <c r="A171" s="7"/>
      <c r="B171" s="8"/>
      <c r="C171" s="8"/>
      <c r="D171" s="202"/>
    </row>
    <row r="172" spans="1:4" ht="21.75" customHeight="1" x14ac:dyDescent="0.2">
      <c r="A172" s="7"/>
      <c r="B172" s="8"/>
      <c r="C172" s="8"/>
      <c r="D172" s="202"/>
    </row>
    <row r="173" spans="1:4" ht="21.75" customHeight="1" x14ac:dyDescent="0.2">
      <c r="A173" s="7"/>
      <c r="B173" s="8"/>
      <c r="C173" s="8"/>
      <c r="D173" s="202"/>
    </row>
    <row r="174" spans="1:4" ht="21.75" customHeight="1" x14ac:dyDescent="0.2">
      <c r="A174" s="7"/>
      <c r="B174" s="8"/>
      <c r="C174" s="8"/>
      <c r="D174" s="202"/>
    </row>
    <row r="175" spans="1:4" ht="21.75" customHeight="1" x14ac:dyDescent="0.2">
      <c r="A175" s="7"/>
      <c r="B175" s="8"/>
      <c r="C175" s="8"/>
      <c r="D175" s="202"/>
    </row>
    <row r="176" spans="1:4" ht="21.75" customHeight="1" x14ac:dyDescent="0.2">
      <c r="A176" s="7"/>
      <c r="B176" s="8"/>
      <c r="C176" s="8"/>
      <c r="D176" s="202"/>
    </row>
    <row r="177" spans="1:4" ht="21.75" customHeight="1" x14ac:dyDescent="0.2">
      <c r="A177" s="7"/>
      <c r="B177" s="8"/>
      <c r="C177" s="8"/>
      <c r="D177" s="202"/>
    </row>
    <row r="178" spans="1:4" ht="21.75" customHeight="1" x14ac:dyDescent="0.2">
      <c r="A178" s="7"/>
      <c r="B178" s="8"/>
      <c r="C178" s="8"/>
      <c r="D178" s="202"/>
    </row>
    <row r="179" spans="1:4" ht="21.75" customHeight="1" x14ac:dyDescent="0.2">
      <c r="A179" s="7"/>
      <c r="B179" s="8"/>
      <c r="C179" s="8"/>
      <c r="D179" s="202"/>
    </row>
    <row r="180" spans="1:4" ht="21.75" customHeight="1" x14ac:dyDescent="0.2">
      <c r="A180" s="7"/>
      <c r="B180" s="8"/>
      <c r="C180" s="8"/>
      <c r="D180" s="202"/>
    </row>
    <row r="181" spans="1:4" ht="21.75" customHeight="1" x14ac:dyDescent="0.2">
      <c r="A181" s="7"/>
      <c r="B181" s="8"/>
      <c r="C181" s="8"/>
      <c r="D181" s="202"/>
    </row>
    <row r="182" spans="1:4" ht="21.75" customHeight="1" x14ac:dyDescent="0.2">
      <c r="A182" s="7"/>
      <c r="B182" s="8"/>
      <c r="C182" s="8"/>
      <c r="D182" s="202"/>
    </row>
    <row r="183" spans="1:4" ht="21.75" customHeight="1" x14ac:dyDescent="0.2">
      <c r="A183" s="7"/>
      <c r="B183" s="8"/>
      <c r="C183" s="8"/>
      <c r="D183" s="202"/>
    </row>
    <row r="184" spans="1:4" ht="21.75" customHeight="1" x14ac:dyDescent="0.2">
      <c r="A184" s="7"/>
      <c r="B184" s="8"/>
      <c r="C184" s="8"/>
      <c r="D184" s="202"/>
    </row>
    <row r="185" spans="1:4" ht="21.75" customHeight="1" x14ac:dyDescent="0.2">
      <c r="A185" s="7"/>
      <c r="B185" s="8"/>
      <c r="C185" s="8"/>
      <c r="D185" s="202"/>
    </row>
    <row r="186" spans="1:4" ht="21.75" customHeight="1" x14ac:dyDescent="0.2">
      <c r="A186" s="7"/>
      <c r="B186" s="8"/>
      <c r="C186" s="8"/>
      <c r="D186" s="202"/>
    </row>
    <row r="187" spans="1:4" ht="21.75" customHeight="1" x14ac:dyDescent="0.2">
      <c r="A187" s="7"/>
      <c r="B187" s="8"/>
      <c r="C187" s="8"/>
      <c r="D187" s="202"/>
    </row>
    <row r="188" spans="1:4" ht="21.75" customHeight="1" x14ac:dyDescent="0.2">
      <c r="A188" s="7"/>
      <c r="B188" s="8"/>
      <c r="C188" s="8"/>
      <c r="D188" s="202"/>
    </row>
    <row r="189" spans="1:4" ht="21.75" customHeight="1" x14ac:dyDescent="0.2">
      <c r="A189" s="7"/>
      <c r="B189" s="8"/>
      <c r="C189" s="8"/>
      <c r="D189" s="202"/>
    </row>
    <row r="190" spans="1:4" ht="21.75" customHeight="1" x14ac:dyDescent="0.2">
      <c r="A190" s="7"/>
      <c r="B190" s="8"/>
      <c r="C190" s="8"/>
      <c r="D190" s="202"/>
    </row>
    <row r="191" spans="1:4" ht="21.75" customHeight="1" x14ac:dyDescent="0.2">
      <c r="A191" s="7"/>
      <c r="B191" s="8"/>
      <c r="C191" s="8"/>
      <c r="D191" s="202"/>
    </row>
    <row r="192" spans="1:4" ht="21.75" customHeight="1" x14ac:dyDescent="0.2">
      <c r="A192" s="7"/>
      <c r="B192" s="8"/>
      <c r="C192" s="8"/>
      <c r="D192" s="202"/>
    </row>
    <row r="193" spans="1:4" ht="21.75" customHeight="1" x14ac:dyDescent="0.2">
      <c r="A193" s="7"/>
      <c r="B193" s="8"/>
      <c r="C193" s="8"/>
      <c r="D193" s="202"/>
    </row>
    <row r="194" spans="1:4" ht="21.75" customHeight="1" x14ac:dyDescent="0.2">
      <c r="A194" s="7"/>
      <c r="B194" s="8"/>
      <c r="C194" s="8"/>
      <c r="D194" s="202"/>
    </row>
    <row r="195" spans="1:4" ht="21.75" customHeight="1" x14ac:dyDescent="0.2">
      <c r="A195" s="7"/>
      <c r="B195" s="8"/>
      <c r="C195" s="8"/>
      <c r="D195" s="202"/>
    </row>
    <row r="196" spans="1:4" ht="21.75" customHeight="1" x14ac:dyDescent="0.2">
      <c r="A196" s="7"/>
      <c r="B196" s="8"/>
      <c r="C196" s="8"/>
      <c r="D196" s="202"/>
    </row>
    <row r="197" spans="1:4" ht="21.75" customHeight="1" x14ac:dyDescent="0.2">
      <c r="A197" s="7"/>
      <c r="B197" s="8"/>
      <c r="C197" s="8"/>
      <c r="D197" s="202"/>
    </row>
    <row r="198" spans="1:4" ht="21.75" customHeight="1" x14ac:dyDescent="0.2">
      <c r="A198" s="7"/>
      <c r="B198" s="8"/>
      <c r="C198" s="8"/>
      <c r="D198" s="202"/>
    </row>
    <row r="199" spans="1:4" ht="21.75" customHeight="1" x14ac:dyDescent="0.2">
      <c r="A199" s="7"/>
      <c r="B199" s="8"/>
      <c r="C199" s="8"/>
      <c r="D199" s="202"/>
    </row>
    <row r="200" spans="1:4" ht="21.75" customHeight="1" x14ac:dyDescent="0.2">
      <c r="A200" s="7"/>
      <c r="B200" s="8"/>
      <c r="C200" s="8"/>
      <c r="D200" s="202"/>
    </row>
    <row r="201" spans="1:4" ht="21.75" customHeight="1" x14ac:dyDescent="0.2">
      <c r="A201" s="7"/>
      <c r="B201" s="8"/>
      <c r="C201" s="8"/>
      <c r="D201" s="202"/>
    </row>
    <row r="202" spans="1:4" ht="21.75" customHeight="1" x14ac:dyDescent="0.2">
      <c r="A202" s="7"/>
      <c r="B202" s="8"/>
      <c r="C202" s="8"/>
      <c r="D202" s="202"/>
    </row>
    <row r="203" spans="1:4" ht="21.75" customHeight="1" x14ac:dyDescent="0.2">
      <c r="A203" s="7"/>
      <c r="B203" s="8"/>
      <c r="C203" s="8"/>
      <c r="D203" s="202"/>
    </row>
    <row r="204" spans="1:4" ht="21.75" customHeight="1" x14ac:dyDescent="0.2">
      <c r="A204" s="7"/>
      <c r="B204" s="8"/>
      <c r="C204" s="8"/>
      <c r="D204" s="202"/>
    </row>
    <row r="205" spans="1:4" ht="21.75" customHeight="1" x14ac:dyDescent="0.2">
      <c r="A205" s="7"/>
      <c r="B205" s="8"/>
      <c r="C205" s="8"/>
      <c r="D205" s="202"/>
    </row>
    <row r="206" spans="1:4" ht="21.75" customHeight="1" x14ac:dyDescent="0.2">
      <c r="A206" s="7"/>
      <c r="B206" s="8"/>
      <c r="C206" s="8"/>
      <c r="D206" s="202"/>
    </row>
    <row r="207" spans="1:4" ht="21.75" customHeight="1" x14ac:dyDescent="0.2">
      <c r="A207" s="7"/>
      <c r="B207" s="8"/>
      <c r="C207" s="8"/>
      <c r="D207" s="202"/>
    </row>
    <row r="208" spans="1:4" ht="21.75" customHeight="1" x14ac:dyDescent="0.2">
      <c r="A208" s="7"/>
      <c r="B208" s="8"/>
      <c r="C208" s="8"/>
      <c r="D208" s="202"/>
    </row>
    <row r="209" spans="1:4" ht="21.75" customHeight="1" x14ac:dyDescent="0.2">
      <c r="A209" s="7"/>
      <c r="B209" s="8"/>
      <c r="C209" s="8"/>
      <c r="D209" s="202"/>
    </row>
    <row r="210" spans="1:4" ht="21.75" customHeight="1" x14ac:dyDescent="0.2">
      <c r="A210" s="7"/>
      <c r="B210" s="8"/>
      <c r="C210" s="8"/>
      <c r="D210" s="202"/>
    </row>
    <row r="211" spans="1:4" ht="21.75" customHeight="1" x14ac:dyDescent="0.2">
      <c r="A211" s="7"/>
      <c r="B211" s="8"/>
      <c r="C211" s="8"/>
      <c r="D211" s="202"/>
    </row>
    <row r="212" spans="1:4" ht="21.75" customHeight="1" x14ac:dyDescent="0.2">
      <c r="A212" s="7"/>
      <c r="B212" s="8"/>
      <c r="C212" s="8"/>
      <c r="D212" s="202"/>
    </row>
    <row r="213" spans="1:4" ht="21.75" customHeight="1" x14ac:dyDescent="0.2">
      <c r="A213" s="7"/>
      <c r="B213" s="8"/>
      <c r="C213" s="8"/>
      <c r="D213" s="202"/>
    </row>
    <row r="214" spans="1:4" ht="21.75" customHeight="1" x14ac:dyDescent="0.2">
      <c r="A214" s="7"/>
      <c r="B214" s="8"/>
      <c r="C214" s="8"/>
      <c r="D214" s="202"/>
    </row>
    <row r="215" spans="1:4" ht="21.75" customHeight="1" x14ac:dyDescent="0.2">
      <c r="A215" s="7"/>
      <c r="B215" s="8"/>
      <c r="C215" s="8"/>
      <c r="D215" s="202"/>
    </row>
    <row r="216" spans="1:4" ht="21.75" customHeight="1" x14ac:dyDescent="0.2">
      <c r="A216" s="7"/>
      <c r="B216" s="8"/>
      <c r="C216" s="8"/>
      <c r="D216" s="202"/>
    </row>
    <row r="217" spans="1:4" ht="21.75" customHeight="1" x14ac:dyDescent="0.2">
      <c r="A217" s="7"/>
      <c r="B217" s="8"/>
      <c r="C217" s="8"/>
      <c r="D217" s="202"/>
    </row>
    <row r="218" spans="1:4" ht="21.75" customHeight="1" x14ac:dyDescent="0.2">
      <c r="A218" s="7"/>
      <c r="B218" s="8"/>
      <c r="C218" s="8"/>
      <c r="D218" s="202"/>
    </row>
    <row r="219" spans="1:4" ht="21.75" customHeight="1" x14ac:dyDescent="0.2">
      <c r="A219" s="7"/>
      <c r="B219" s="8"/>
      <c r="C219" s="8"/>
      <c r="D219" s="202"/>
    </row>
    <row r="220" spans="1:4" ht="21.75" customHeight="1" x14ac:dyDescent="0.2">
      <c r="A220" s="7"/>
      <c r="B220" s="8"/>
      <c r="C220" s="8"/>
      <c r="D220" s="202"/>
    </row>
    <row r="221" spans="1:4" ht="21.75" customHeight="1" x14ac:dyDescent="0.2">
      <c r="A221" s="7"/>
      <c r="B221" s="8"/>
      <c r="C221" s="8"/>
      <c r="D221" s="202"/>
    </row>
    <row r="222" spans="1:4" ht="21.75" customHeight="1" x14ac:dyDescent="0.2">
      <c r="A222" s="7"/>
      <c r="B222" s="8"/>
      <c r="C222" s="8"/>
      <c r="D222" s="202"/>
    </row>
    <row r="223" spans="1:4" ht="21.75" customHeight="1" x14ac:dyDescent="0.2">
      <c r="A223" s="7"/>
      <c r="B223" s="8"/>
      <c r="C223" s="8"/>
      <c r="D223" s="202"/>
    </row>
    <row r="224" spans="1:4" ht="21.75" customHeight="1" x14ac:dyDescent="0.2">
      <c r="A224" s="7"/>
      <c r="B224" s="8"/>
      <c r="C224" s="8"/>
      <c r="D224" s="202"/>
    </row>
    <row r="225" spans="1:4" ht="21.75" customHeight="1" x14ac:dyDescent="0.2">
      <c r="A225" s="7"/>
      <c r="B225" s="8"/>
      <c r="C225" s="8"/>
      <c r="D225" s="202"/>
    </row>
    <row r="226" spans="1:4" ht="21.75" customHeight="1" x14ac:dyDescent="0.2">
      <c r="A226" s="7"/>
      <c r="B226" s="8"/>
      <c r="C226" s="8"/>
      <c r="D226" s="202"/>
    </row>
    <row r="227" spans="1:4" ht="21.75" customHeight="1" x14ac:dyDescent="0.2">
      <c r="A227" s="7"/>
      <c r="B227" s="8"/>
      <c r="C227" s="8"/>
      <c r="D227" s="202"/>
    </row>
    <row r="228" spans="1:4" ht="21.75" customHeight="1" x14ac:dyDescent="0.2">
      <c r="A228" s="7"/>
      <c r="B228" s="8"/>
      <c r="C228" s="8"/>
      <c r="D228" s="202"/>
    </row>
    <row r="229" spans="1:4" ht="21.75" customHeight="1" x14ac:dyDescent="0.2">
      <c r="A229" s="7"/>
      <c r="B229" s="8"/>
      <c r="C229" s="8"/>
      <c r="D229" s="202"/>
    </row>
    <row r="230" spans="1:4" ht="21.75" customHeight="1" x14ac:dyDescent="0.2">
      <c r="A230" s="7"/>
      <c r="B230" s="8"/>
      <c r="C230" s="8"/>
      <c r="D230" s="202"/>
    </row>
    <row r="231" spans="1:4" ht="21.75" customHeight="1" x14ac:dyDescent="0.2">
      <c r="A231" s="7"/>
      <c r="B231" s="8"/>
      <c r="C231" s="8"/>
      <c r="D231" s="202"/>
    </row>
    <row r="232" spans="1:4" ht="21.75" customHeight="1" x14ac:dyDescent="0.2">
      <c r="A232" s="7"/>
      <c r="B232" s="8"/>
      <c r="C232" s="8"/>
      <c r="D232" s="202"/>
    </row>
    <row r="233" spans="1:4" ht="21.75" customHeight="1" x14ac:dyDescent="0.2">
      <c r="A233" s="7"/>
      <c r="B233" s="8"/>
      <c r="C233" s="8"/>
      <c r="D233" s="202"/>
    </row>
    <row r="234" spans="1:4" ht="21.75" customHeight="1" x14ac:dyDescent="0.2">
      <c r="A234" s="7"/>
      <c r="B234" s="8"/>
      <c r="C234" s="8"/>
      <c r="D234" s="202"/>
    </row>
    <row r="235" spans="1:4" ht="21.75" customHeight="1" x14ac:dyDescent="0.2">
      <c r="A235" s="7"/>
      <c r="B235" s="8"/>
      <c r="C235" s="8"/>
      <c r="D235" s="202"/>
    </row>
    <row r="236" spans="1:4" ht="21.75" customHeight="1" x14ac:dyDescent="0.2">
      <c r="A236" s="7"/>
      <c r="B236" s="8"/>
      <c r="C236" s="8"/>
      <c r="D236" s="202"/>
    </row>
    <row r="237" spans="1:4" ht="21.75" customHeight="1" x14ac:dyDescent="0.2">
      <c r="A237" s="7"/>
      <c r="B237" s="8"/>
      <c r="C237" s="8"/>
      <c r="D237" s="202"/>
    </row>
    <row r="238" spans="1:4" ht="21.75" customHeight="1" x14ac:dyDescent="0.2">
      <c r="A238" s="7"/>
      <c r="B238" s="8"/>
      <c r="C238" s="8"/>
      <c r="D238" s="202"/>
    </row>
    <row r="239" spans="1:4" ht="21.75" customHeight="1" x14ac:dyDescent="0.2">
      <c r="A239" s="7"/>
      <c r="B239" s="8"/>
      <c r="C239" s="8"/>
      <c r="D239" s="202"/>
    </row>
    <row r="240" spans="1:4" ht="21.75" customHeight="1" x14ac:dyDescent="0.2">
      <c r="A240" s="7"/>
      <c r="B240" s="8"/>
      <c r="C240" s="8"/>
      <c r="D240" s="202"/>
    </row>
    <row r="241" spans="1:4" ht="21.75" customHeight="1" x14ac:dyDescent="0.2">
      <c r="A241" s="7"/>
      <c r="B241" s="8"/>
      <c r="C241" s="8"/>
      <c r="D241" s="202"/>
    </row>
    <row r="242" spans="1:4" ht="21.75" customHeight="1" x14ac:dyDescent="0.2">
      <c r="A242" s="7"/>
      <c r="B242" s="8"/>
      <c r="C242" s="8"/>
      <c r="D242" s="202"/>
    </row>
    <row r="243" spans="1:4" ht="21.75" customHeight="1" x14ac:dyDescent="0.2">
      <c r="A243" s="7"/>
      <c r="B243" s="8"/>
      <c r="C243" s="8"/>
      <c r="D243" s="202"/>
    </row>
    <row r="244" spans="1:4" ht="21.75" customHeight="1" x14ac:dyDescent="0.2">
      <c r="A244" s="7"/>
      <c r="B244" s="8"/>
      <c r="C244" s="8"/>
      <c r="D244" s="202"/>
    </row>
    <row r="245" spans="1:4" ht="21.75" customHeight="1" x14ac:dyDescent="0.2">
      <c r="A245" s="7"/>
      <c r="B245" s="8"/>
      <c r="C245" s="8"/>
      <c r="D245" s="202"/>
    </row>
    <row r="246" spans="1:4" ht="21.75" customHeight="1" x14ac:dyDescent="0.2">
      <c r="A246" s="7"/>
      <c r="B246" s="8"/>
      <c r="C246" s="8"/>
      <c r="D246" s="202"/>
    </row>
    <row r="247" spans="1:4" ht="21.75" customHeight="1" x14ac:dyDescent="0.2">
      <c r="A247" s="7"/>
      <c r="B247" s="8"/>
      <c r="C247" s="8"/>
      <c r="D247" s="202"/>
    </row>
    <row r="248" spans="1:4" ht="21.75" customHeight="1" x14ac:dyDescent="0.2">
      <c r="A248" s="7"/>
      <c r="B248" s="8"/>
      <c r="C248" s="8"/>
      <c r="D248" s="202"/>
    </row>
    <row r="249" spans="1:4" ht="21.75" customHeight="1" x14ac:dyDescent="0.2">
      <c r="A249" s="7"/>
      <c r="B249" s="8"/>
      <c r="C249" s="8"/>
      <c r="D249" s="202"/>
    </row>
    <row r="250" spans="1:4" ht="21.75" customHeight="1" x14ac:dyDescent="0.2">
      <c r="A250" s="7"/>
      <c r="B250" s="8"/>
      <c r="C250" s="8"/>
      <c r="D250" s="202"/>
    </row>
    <row r="251" spans="1:4" ht="21.75" customHeight="1" x14ac:dyDescent="0.2">
      <c r="A251" s="7"/>
      <c r="B251" s="8"/>
      <c r="C251" s="8"/>
      <c r="D251" s="202"/>
    </row>
    <row r="252" spans="1:4" ht="21.75" customHeight="1" x14ac:dyDescent="0.2">
      <c r="A252" s="7"/>
      <c r="B252" s="8"/>
      <c r="C252" s="8"/>
      <c r="D252" s="202"/>
    </row>
    <row r="253" spans="1:4" ht="21.75" customHeight="1" x14ac:dyDescent="0.2">
      <c r="A253" s="7"/>
      <c r="B253" s="8"/>
      <c r="C253" s="8"/>
      <c r="D253" s="202"/>
    </row>
    <row r="254" spans="1:4" ht="21.75" customHeight="1" x14ac:dyDescent="0.2">
      <c r="A254" s="7"/>
      <c r="B254" s="8"/>
      <c r="C254" s="8"/>
      <c r="D254" s="202"/>
    </row>
    <row r="255" spans="1:4" ht="21.75" customHeight="1" x14ac:dyDescent="0.2">
      <c r="A255" s="7"/>
      <c r="B255" s="8"/>
      <c r="C255" s="8"/>
      <c r="D255" s="202"/>
    </row>
    <row r="256" spans="1:4" ht="21.75" customHeight="1" x14ac:dyDescent="0.2">
      <c r="A256" s="7"/>
      <c r="B256" s="8"/>
      <c r="C256" s="8"/>
      <c r="D256" s="202"/>
    </row>
    <row r="257" spans="1:4" ht="21.75" customHeight="1" x14ac:dyDescent="0.2">
      <c r="A257" s="7"/>
      <c r="B257" s="8"/>
      <c r="C257" s="8"/>
      <c r="D257" s="202"/>
    </row>
    <row r="258" spans="1:4" ht="21.75" customHeight="1" x14ac:dyDescent="0.2">
      <c r="A258" s="7"/>
      <c r="B258" s="8"/>
      <c r="C258" s="8"/>
      <c r="D258" s="202"/>
    </row>
    <row r="259" spans="1:4" ht="21.75" customHeight="1" x14ac:dyDescent="0.2">
      <c r="A259" s="7"/>
      <c r="B259" s="8"/>
      <c r="C259" s="8"/>
      <c r="D259" s="202"/>
    </row>
    <row r="260" spans="1:4" ht="21.75" customHeight="1" x14ac:dyDescent="0.2">
      <c r="A260" s="7"/>
      <c r="B260" s="8"/>
      <c r="C260" s="8"/>
      <c r="D260" s="202"/>
    </row>
    <row r="261" spans="1:4" ht="21.75" customHeight="1" x14ac:dyDescent="0.2">
      <c r="A261" s="7"/>
      <c r="B261" s="8"/>
      <c r="C261" s="8"/>
      <c r="D261" s="202"/>
    </row>
    <row r="262" spans="1:4" ht="21.75" customHeight="1" x14ac:dyDescent="0.2">
      <c r="A262" s="7"/>
      <c r="B262" s="8"/>
      <c r="C262" s="8"/>
      <c r="D262" s="202"/>
    </row>
    <row r="263" spans="1:4" ht="21.75" customHeight="1" x14ac:dyDescent="0.2">
      <c r="A263" s="7"/>
      <c r="B263" s="8"/>
      <c r="C263" s="8"/>
      <c r="D263" s="202"/>
    </row>
    <row r="264" spans="1:4" ht="21.75" customHeight="1" x14ac:dyDescent="0.2">
      <c r="A264" s="7"/>
      <c r="B264" s="8"/>
      <c r="C264" s="8"/>
      <c r="D264" s="202"/>
    </row>
    <row r="265" spans="1:4" ht="21.75" customHeight="1" x14ac:dyDescent="0.2">
      <c r="A265" s="7"/>
      <c r="B265" s="8"/>
      <c r="C265" s="8"/>
      <c r="D265" s="202"/>
    </row>
    <row r="266" spans="1:4" ht="21.75" customHeight="1" x14ac:dyDescent="0.2">
      <c r="A266" s="7"/>
      <c r="B266" s="8"/>
      <c r="C266" s="8"/>
      <c r="D266" s="202"/>
    </row>
    <row r="267" spans="1:4" ht="21.75" customHeight="1" x14ac:dyDescent="0.2">
      <c r="A267" s="7"/>
      <c r="B267" s="8"/>
      <c r="C267" s="8"/>
      <c r="D267" s="202"/>
    </row>
    <row r="268" spans="1:4" ht="21.75" customHeight="1" x14ac:dyDescent="0.2">
      <c r="A268" s="7"/>
      <c r="B268" s="8"/>
      <c r="C268" s="8"/>
      <c r="D268" s="202"/>
    </row>
    <row r="269" spans="1:4" ht="21.75" customHeight="1" x14ac:dyDescent="0.2">
      <c r="A269" s="7"/>
      <c r="B269" s="8"/>
      <c r="C269" s="8"/>
      <c r="D269" s="202"/>
    </row>
    <row r="270" spans="1:4" ht="21.75" customHeight="1" x14ac:dyDescent="0.2">
      <c r="A270" s="7"/>
      <c r="B270" s="8"/>
      <c r="C270" s="8"/>
      <c r="D270" s="202"/>
    </row>
    <row r="271" spans="1:4" ht="21.75" customHeight="1" x14ac:dyDescent="0.2">
      <c r="A271" s="7"/>
      <c r="B271" s="8"/>
      <c r="C271" s="8"/>
      <c r="D271" s="202"/>
    </row>
    <row r="272" spans="1:4" ht="21.75" customHeight="1" x14ac:dyDescent="0.2">
      <c r="A272" s="7"/>
      <c r="B272" s="8"/>
      <c r="C272" s="8"/>
      <c r="D272" s="202"/>
    </row>
    <row r="273" spans="1:4" ht="21.75" customHeight="1" x14ac:dyDescent="0.2">
      <c r="A273" s="7"/>
      <c r="B273" s="8"/>
      <c r="C273" s="8"/>
      <c r="D273" s="202"/>
    </row>
    <row r="274" spans="1:4" ht="21.75" customHeight="1" x14ac:dyDescent="0.2">
      <c r="A274" s="7"/>
      <c r="B274" s="8"/>
      <c r="C274" s="8"/>
      <c r="D274" s="202"/>
    </row>
    <row r="275" spans="1:4" ht="21.75" customHeight="1" x14ac:dyDescent="0.2">
      <c r="A275" s="7"/>
      <c r="B275" s="8"/>
      <c r="C275" s="8"/>
      <c r="D275" s="202"/>
    </row>
    <row r="276" spans="1:4" ht="21.75" customHeight="1" x14ac:dyDescent="0.2">
      <c r="A276" s="7"/>
      <c r="B276" s="8"/>
      <c r="C276" s="8"/>
      <c r="D276" s="202"/>
    </row>
    <row r="277" spans="1:4" ht="21.75" customHeight="1" x14ac:dyDescent="0.2">
      <c r="A277" s="7"/>
      <c r="B277" s="8"/>
      <c r="C277" s="8"/>
      <c r="D277" s="202"/>
    </row>
    <row r="278" spans="1:4" ht="21.75" customHeight="1" x14ac:dyDescent="0.2">
      <c r="A278" s="7"/>
      <c r="B278" s="8"/>
      <c r="C278" s="8"/>
      <c r="D278" s="202"/>
    </row>
    <row r="279" spans="1:4" ht="21.75" customHeight="1" x14ac:dyDescent="0.2">
      <c r="A279" s="7"/>
      <c r="B279" s="8"/>
      <c r="C279" s="8"/>
      <c r="D279" s="202"/>
    </row>
    <row r="280" spans="1:4" ht="21.75" customHeight="1" x14ac:dyDescent="0.2">
      <c r="A280" s="7"/>
      <c r="B280" s="8"/>
      <c r="C280" s="8"/>
      <c r="D280" s="202"/>
    </row>
    <row r="281" spans="1:4" ht="21.75" customHeight="1" x14ac:dyDescent="0.2">
      <c r="A281" s="7"/>
      <c r="B281" s="8"/>
      <c r="C281" s="8"/>
      <c r="D281" s="202"/>
    </row>
    <row r="282" spans="1:4" ht="21.75" customHeight="1" x14ac:dyDescent="0.2">
      <c r="A282" s="7"/>
      <c r="B282" s="8"/>
      <c r="C282" s="8"/>
      <c r="D282" s="202"/>
    </row>
    <row r="283" spans="1:4" ht="21.75" customHeight="1" x14ac:dyDescent="0.2">
      <c r="A283" s="7"/>
      <c r="B283" s="8"/>
      <c r="C283" s="8"/>
      <c r="D283" s="202"/>
    </row>
    <row r="284" spans="1:4" ht="21.75" customHeight="1" x14ac:dyDescent="0.2">
      <c r="A284" s="7"/>
      <c r="B284" s="8"/>
      <c r="C284" s="8"/>
      <c r="D284" s="202"/>
    </row>
    <row r="285" spans="1:4" ht="21.75" customHeight="1" x14ac:dyDescent="0.2">
      <c r="A285" s="7"/>
      <c r="B285" s="8"/>
      <c r="C285" s="8"/>
      <c r="D285" s="202"/>
    </row>
    <row r="286" spans="1:4" ht="21.75" customHeight="1" x14ac:dyDescent="0.2">
      <c r="A286" s="7"/>
      <c r="B286" s="8"/>
      <c r="C286" s="8"/>
      <c r="D286" s="202"/>
    </row>
    <row r="287" spans="1:4" ht="21.75" customHeight="1" x14ac:dyDescent="0.2">
      <c r="A287" s="7"/>
      <c r="B287" s="8"/>
      <c r="C287" s="8"/>
      <c r="D287" s="202"/>
    </row>
    <row r="288" spans="1:4" ht="21.75" customHeight="1" x14ac:dyDescent="0.2">
      <c r="A288" s="7"/>
      <c r="B288" s="8"/>
      <c r="C288" s="8"/>
      <c r="D288" s="202"/>
    </row>
    <row r="289" spans="1:4" ht="21.75" customHeight="1" x14ac:dyDescent="0.2">
      <c r="A289" s="7"/>
      <c r="B289" s="8"/>
      <c r="C289" s="8"/>
      <c r="D289" s="202"/>
    </row>
    <row r="290" spans="1:4" ht="21.75" customHeight="1" x14ac:dyDescent="0.2">
      <c r="A290" s="7"/>
      <c r="B290" s="8"/>
      <c r="C290" s="8"/>
      <c r="D290" s="202"/>
    </row>
    <row r="291" spans="1:4" ht="21.75" customHeight="1" x14ac:dyDescent="0.2">
      <c r="A291" s="7"/>
      <c r="B291" s="8"/>
      <c r="C291" s="8"/>
      <c r="D291" s="202"/>
    </row>
    <row r="292" spans="1:4" ht="21.75" customHeight="1" x14ac:dyDescent="0.2">
      <c r="A292" s="7"/>
      <c r="B292" s="8"/>
      <c r="C292" s="8"/>
      <c r="D292" s="202"/>
    </row>
    <row r="293" spans="1:4" ht="21.75" customHeight="1" x14ac:dyDescent="0.2">
      <c r="A293" s="7"/>
      <c r="B293" s="8"/>
      <c r="C293" s="8"/>
      <c r="D293" s="202"/>
    </row>
    <row r="294" spans="1:4" ht="21.75" customHeight="1" x14ac:dyDescent="0.2">
      <c r="A294" s="7"/>
      <c r="B294" s="8"/>
      <c r="C294" s="8"/>
      <c r="D294" s="202"/>
    </row>
    <row r="295" spans="1:4" ht="21.75" customHeight="1" x14ac:dyDescent="0.2">
      <c r="A295" s="7"/>
      <c r="B295" s="8"/>
      <c r="C295" s="8"/>
      <c r="D295" s="202"/>
    </row>
    <row r="296" spans="1:4" ht="21.75" customHeight="1" x14ac:dyDescent="0.2">
      <c r="A296" s="7"/>
      <c r="B296" s="8"/>
      <c r="C296" s="8"/>
      <c r="D296" s="202"/>
    </row>
    <row r="297" spans="1:4" ht="21.75" customHeight="1" x14ac:dyDescent="0.2">
      <c r="A297" s="7"/>
      <c r="B297" s="8"/>
      <c r="C297" s="8"/>
      <c r="D297" s="202"/>
    </row>
    <row r="298" spans="1:4" ht="21.75" customHeight="1" x14ac:dyDescent="0.2">
      <c r="A298" s="7"/>
      <c r="B298" s="8"/>
      <c r="C298" s="8"/>
      <c r="D298" s="202"/>
    </row>
    <row r="299" spans="1:4" ht="21.75" customHeight="1" x14ac:dyDescent="0.2">
      <c r="A299" s="7"/>
      <c r="B299" s="8"/>
      <c r="C299" s="8"/>
      <c r="D299" s="202"/>
    </row>
    <row r="300" spans="1:4" ht="21.75" customHeight="1" x14ac:dyDescent="0.2">
      <c r="A300" s="7"/>
      <c r="B300" s="8"/>
      <c r="C300" s="8"/>
      <c r="D300" s="202"/>
    </row>
    <row r="301" spans="1:4" ht="21.75" customHeight="1" x14ac:dyDescent="0.2">
      <c r="A301" s="7"/>
      <c r="B301" s="8"/>
      <c r="C301" s="8"/>
      <c r="D301" s="202"/>
    </row>
    <row r="302" spans="1:4" ht="21.75" customHeight="1" x14ac:dyDescent="0.2">
      <c r="A302" s="7"/>
      <c r="B302" s="8"/>
      <c r="C302" s="8"/>
      <c r="D302" s="202"/>
    </row>
    <row r="303" spans="1:4" ht="21.75" customHeight="1" x14ac:dyDescent="0.2">
      <c r="A303" s="7"/>
      <c r="B303" s="8"/>
      <c r="C303" s="8"/>
      <c r="D303" s="202"/>
    </row>
    <row r="304" spans="1:4" ht="21.75" customHeight="1" x14ac:dyDescent="0.2">
      <c r="A304" s="7"/>
      <c r="B304" s="8"/>
      <c r="C304" s="8"/>
      <c r="D304" s="202"/>
    </row>
    <row r="305" spans="1:4" ht="21.75" customHeight="1" x14ac:dyDescent="0.2">
      <c r="A305" s="7"/>
      <c r="B305" s="8"/>
      <c r="C305" s="8"/>
      <c r="D305" s="202"/>
    </row>
    <row r="306" spans="1:4" ht="21.75" customHeight="1" x14ac:dyDescent="0.2">
      <c r="A306" s="7"/>
      <c r="B306" s="8"/>
      <c r="C306" s="8"/>
      <c r="D306" s="202"/>
    </row>
    <row r="307" spans="1:4" ht="21.75" customHeight="1" x14ac:dyDescent="0.2">
      <c r="A307" s="7"/>
      <c r="B307" s="8"/>
      <c r="C307" s="8"/>
      <c r="D307" s="202"/>
    </row>
    <row r="308" spans="1:4" ht="21.75" customHeight="1" x14ac:dyDescent="0.2">
      <c r="A308" s="7"/>
      <c r="B308" s="8"/>
      <c r="C308" s="8"/>
      <c r="D308" s="202"/>
    </row>
    <row r="309" spans="1:4" ht="21.75" customHeight="1" x14ac:dyDescent="0.2">
      <c r="A309" s="7"/>
      <c r="B309" s="8"/>
      <c r="C309" s="8"/>
      <c r="D309" s="202"/>
    </row>
    <row r="310" spans="1:4" ht="21.75" customHeight="1" x14ac:dyDescent="0.2">
      <c r="A310" s="7"/>
      <c r="B310" s="8"/>
      <c r="C310" s="8"/>
      <c r="D310" s="202"/>
    </row>
    <row r="311" spans="1:4" ht="21.75" customHeight="1" x14ac:dyDescent="0.2">
      <c r="A311" s="7"/>
      <c r="B311" s="8"/>
      <c r="C311" s="8"/>
      <c r="D311" s="202"/>
    </row>
    <row r="312" spans="1:4" ht="21.75" customHeight="1" x14ac:dyDescent="0.2">
      <c r="A312" s="7"/>
      <c r="B312" s="8"/>
      <c r="C312" s="8"/>
      <c r="D312" s="202"/>
    </row>
    <row r="313" spans="1:4" ht="21.75" customHeight="1" x14ac:dyDescent="0.2">
      <c r="A313" s="7"/>
      <c r="B313" s="8"/>
      <c r="C313" s="8"/>
      <c r="D313" s="202"/>
    </row>
    <row r="314" spans="1:4" ht="21.75" customHeight="1" x14ac:dyDescent="0.2">
      <c r="A314" s="7"/>
      <c r="B314" s="8"/>
      <c r="C314" s="8"/>
      <c r="D314" s="202"/>
    </row>
    <row r="315" spans="1:4" ht="21.75" customHeight="1" x14ac:dyDescent="0.2">
      <c r="A315" s="7"/>
      <c r="B315" s="8"/>
      <c r="C315" s="8"/>
      <c r="D315" s="202"/>
    </row>
    <row r="316" spans="1:4" ht="21.75" customHeight="1" x14ac:dyDescent="0.2">
      <c r="A316" s="7"/>
      <c r="B316" s="8"/>
      <c r="C316" s="8"/>
      <c r="D316" s="202"/>
    </row>
    <row r="317" spans="1:4" ht="21.75" customHeight="1" x14ac:dyDescent="0.2">
      <c r="A317" s="7"/>
      <c r="B317" s="8"/>
      <c r="C317" s="8"/>
      <c r="D317" s="202"/>
    </row>
    <row r="318" spans="1:4" ht="21.75" customHeight="1" x14ac:dyDescent="0.2">
      <c r="A318" s="7"/>
      <c r="B318" s="8"/>
      <c r="C318" s="8"/>
      <c r="D318" s="202"/>
    </row>
    <row r="319" spans="1:4" ht="21.75" customHeight="1" x14ac:dyDescent="0.2">
      <c r="A319" s="7"/>
      <c r="B319" s="8"/>
      <c r="C319" s="8"/>
      <c r="D319" s="202"/>
    </row>
    <row r="320" spans="1:4" ht="21.75" customHeight="1" x14ac:dyDescent="0.2">
      <c r="A320" s="7"/>
      <c r="B320" s="8"/>
      <c r="C320" s="8"/>
      <c r="D320" s="202"/>
    </row>
    <row r="321" spans="1:4" ht="21.75" customHeight="1" x14ac:dyDescent="0.2">
      <c r="A321" s="7"/>
      <c r="B321" s="8"/>
      <c r="C321" s="8"/>
      <c r="D321" s="202"/>
    </row>
    <row r="322" spans="1:4" ht="21.75" customHeight="1" x14ac:dyDescent="0.2">
      <c r="A322" s="7"/>
      <c r="B322" s="8"/>
      <c r="C322" s="8"/>
      <c r="D322" s="202"/>
    </row>
    <row r="323" spans="1:4" ht="21.75" customHeight="1" x14ac:dyDescent="0.2">
      <c r="A323" s="7"/>
      <c r="B323" s="8"/>
      <c r="C323" s="8"/>
      <c r="D323" s="202"/>
    </row>
    <row r="324" spans="1:4" ht="21.75" customHeight="1" x14ac:dyDescent="0.2">
      <c r="A324" s="7"/>
      <c r="B324" s="8"/>
      <c r="C324" s="8"/>
      <c r="D324" s="202"/>
    </row>
    <row r="325" spans="1:4" ht="21.75" customHeight="1" x14ac:dyDescent="0.2">
      <c r="A325" s="7"/>
      <c r="B325" s="8"/>
      <c r="C325" s="8"/>
      <c r="D325" s="202"/>
    </row>
    <row r="326" spans="1:4" ht="21.75" customHeight="1" x14ac:dyDescent="0.2">
      <c r="A326" s="7"/>
      <c r="B326" s="8"/>
      <c r="C326" s="8"/>
      <c r="D326" s="202"/>
    </row>
    <row r="327" spans="1:4" ht="21.75" customHeight="1" x14ac:dyDescent="0.2">
      <c r="A327" s="7"/>
      <c r="B327" s="8"/>
      <c r="C327" s="8"/>
      <c r="D327" s="202"/>
    </row>
    <row r="328" spans="1:4" ht="21.75" customHeight="1" x14ac:dyDescent="0.2">
      <c r="A328" s="7"/>
      <c r="B328" s="8"/>
      <c r="C328" s="8"/>
      <c r="D328" s="202"/>
    </row>
    <row r="329" spans="1:4" ht="21.75" customHeight="1" x14ac:dyDescent="0.2">
      <c r="A329" s="7"/>
      <c r="B329" s="8"/>
      <c r="C329" s="8"/>
      <c r="D329" s="202"/>
    </row>
    <row r="330" spans="1:4" ht="21.75" customHeight="1" x14ac:dyDescent="0.2">
      <c r="A330" s="7"/>
      <c r="B330" s="8"/>
      <c r="C330" s="8"/>
      <c r="D330" s="202"/>
    </row>
    <row r="331" spans="1:4" ht="21.75" customHeight="1" x14ac:dyDescent="0.2">
      <c r="A331" s="7"/>
      <c r="B331" s="8"/>
      <c r="C331" s="8"/>
      <c r="D331" s="202"/>
    </row>
    <row r="332" spans="1:4" ht="21.75" customHeight="1" x14ac:dyDescent="0.2">
      <c r="A332" s="7"/>
      <c r="B332" s="8"/>
      <c r="C332" s="8"/>
      <c r="D332" s="202"/>
    </row>
    <row r="333" spans="1:4" ht="21.75" customHeight="1" x14ac:dyDescent="0.2">
      <c r="A333" s="7"/>
      <c r="B333" s="8"/>
      <c r="C333" s="8"/>
      <c r="D333" s="202"/>
    </row>
    <row r="334" spans="1:4" ht="21.75" customHeight="1" x14ac:dyDescent="0.2">
      <c r="A334" s="7"/>
      <c r="B334" s="8"/>
      <c r="C334" s="8"/>
      <c r="D334" s="202"/>
    </row>
    <row r="335" spans="1:4" ht="21.75" customHeight="1" x14ac:dyDescent="0.2">
      <c r="A335" s="7"/>
      <c r="B335" s="8"/>
      <c r="C335" s="8"/>
      <c r="D335" s="202"/>
    </row>
    <row r="336" spans="1:4" ht="21.75" customHeight="1" x14ac:dyDescent="0.2">
      <c r="A336" s="7"/>
      <c r="B336" s="8"/>
      <c r="C336" s="8"/>
      <c r="D336" s="202"/>
    </row>
    <row r="337" spans="1:4" ht="21.75" customHeight="1" x14ac:dyDescent="0.2">
      <c r="A337" s="7"/>
      <c r="B337" s="8"/>
      <c r="C337" s="8"/>
      <c r="D337" s="202"/>
    </row>
    <row r="338" spans="1:4" ht="21.75" customHeight="1" x14ac:dyDescent="0.2">
      <c r="A338" s="7"/>
      <c r="B338" s="8"/>
      <c r="C338" s="8"/>
      <c r="D338" s="202"/>
    </row>
    <row r="339" spans="1:4" ht="21.75" customHeight="1" x14ac:dyDescent="0.2">
      <c r="A339" s="7"/>
      <c r="B339" s="8"/>
      <c r="C339" s="8"/>
      <c r="D339" s="202"/>
    </row>
    <row r="340" spans="1:4" ht="21.75" customHeight="1" x14ac:dyDescent="0.2">
      <c r="A340" s="7"/>
      <c r="B340" s="8"/>
      <c r="C340" s="8"/>
      <c r="D340" s="202"/>
    </row>
    <row r="341" spans="1:4" ht="21.75" customHeight="1" x14ac:dyDescent="0.2">
      <c r="A341" s="7"/>
      <c r="B341" s="8"/>
      <c r="C341" s="8"/>
      <c r="D341" s="202"/>
    </row>
    <row r="342" spans="1:4" ht="21.75" customHeight="1" x14ac:dyDescent="0.2">
      <c r="A342" s="7"/>
      <c r="B342" s="8"/>
      <c r="C342" s="8"/>
      <c r="D342" s="202"/>
    </row>
    <row r="343" spans="1:4" ht="21.75" customHeight="1" x14ac:dyDescent="0.2">
      <c r="A343" s="7"/>
      <c r="B343" s="8"/>
      <c r="C343" s="8"/>
      <c r="D343" s="202"/>
    </row>
    <row r="344" spans="1:4" ht="21.75" customHeight="1" x14ac:dyDescent="0.2">
      <c r="A344" s="7"/>
      <c r="B344" s="8"/>
      <c r="C344" s="8"/>
      <c r="D344" s="202"/>
    </row>
    <row r="345" spans="1:4" ht="21.75" customHeight="1" x14ac:dyDescent="0.2">
      <c r="A345" s="7"/>
      <c r="B345" s="8"/>
      <c r="C345" s="8"/>
      <c r="D345" s="202"/>
    </row>
    <row r="346" spans="1:4" ht="21.75" customHeight="1" x14ac:dyDescent="0.2">
      <c r="A346" s="7"/>
      <c r="B346" s="8"/>
      <c r="C346" s="8"/>
      <c r="D346" s="202"/>
    </row>
    <row r="347" spans="1:4" ht="21.75" customHeight="1" x14ac:dyDescent="0.2">
      <c r="A347" s="7"/>
      <c r="B347" s="8"/>
      <c r="C347" s="8"/>
      <c r="D347" s="202"/>
    </row>
    <row r="348" spans="1:4" ht="21.75" customHeight="1" x14ac:dyDescent="0.2">
      <c r="A348" s="7"/>
      <c r="B348" s="8"/>
      <c r="C348" s="8"/>
      <c r="D348" s="202"/>
    </row>
    <row r="349" spans="1:4" ht="21.75" customHeight="1" x14ac:dyDescent="0.2">
      <c r="A349" s="7"/>
      <c r="B349" s="8"/>
      <c r="C349" s="8"/>
      <c r="D349" s="202"/>
    </row>
    <row r="350" spans="1:4" ht="21.75" customHeight="1" x14ac:dyDescent="0.2">
      <c r="A350" s="7"/>
      <c r="B350" s="8"/>
      <c r="C350" s="8"/>
      <c r="D350" s="202"/>
    </row>
    <row r="351" spans="1:4" ht="21.75" customHeight="1" x14ac:dyDescent="0.2">
      <c r="A351" s="7"/>
      <c r="B351" s="8"/>
      <c r="C351" s="8"/>
      <c r="D351" s="202"/>
    </row>
    <row r="352" spans="1:4" ht="21.75" customHeight="1" x14ac:dyDescent="0.2">
      <c r="A352" s="7"/>
      <c r="B352" s="8"/>
      <c r="C352" s="8"/>
      <c r="D352" s="202"/>
    </row>
    <row r="353" spans="1:4" ht="21.75" customHeight="1" x14ac:dyDescent="0.2">
      <c r="A353" s="7"/>
      <c r="B353" s="8"/>
      <c r="C353" s="8"/>
      <c r="D353" s="202"/>
    </row>
    <row r="354" spans="1:4" ht="21.75" customHeight="1" x14ac:dyDescent="0.2">
      <c r="A354" s="7"/>
      <c r="B354" s="8"/>
      <c r="C354" s="8"/>
      <c r="D354" s="202"/>
    </row>
    <row r="355" spans="1:4" ht="21.75" customHeight="1" x14ac:dyDescent="0.2">
      <c r="A355" s="7"/>
      <c r="B355" s="8"/>
      <c r="C355" s="8"/>
      <c r="D355" s="202"/>
    </row>
    <row r="356" spans="1:4" ht="21.75" customHeight="1" x14ac:dyDescent="0.2">
      <c r="A356" s="7"/>
      <c r="B356" s="8"/>
      <c r="C356" s="8"/>
      <c r="D356" s="202"/>
    </row>
    <row r="357" spans="1:4" ht="21.75" customHeight="1" x14ac:dyDescent="0.2">
      <c r="A357" s="7"/>
      <c r="B357" s="8"/>
      <c r="C357" s="8"/>
      <c r="D357" s="202"/>
    </row>
    <row r="358" spans="1:4" ht="21.75" customHeight="1" x14ac:dyDescent="0.2">
      <c r="A358" s="7"/>
      <c r="B358" s="8"/>
      <c r="C358" s="8"/>
      <c r="D358" s="202"/>
    </row>
    <row r="359" spans="1:4" ht="21.75" customHeight="1" x14ac:dyDescent="0.2">
      <c r="A359" s="7"/>
      <c r="B359" s="8"/>
      <c r="C359" s="8"/>
      <c r="D359" s="202"/>
    </row>
    <row r="360" spans="1:4" ht="21.75" customHeight="1" x14ac:dyDescent="0.2">
      <c r="A360" s="7"/>
      <c r="B360" s="8"/>
      <c r="C360" s="8"/>
      <c r="D360" s="202"/>
    </row>
    <row r="361" spans="1:4" ht="21.75" customHeight="1" x14ac:dyDescent="0.2">
      <c r="A361" s="7"/>
      <c r="B361" s="8"/>
      <c r="C361" s="8"/>
      <c r="D361" s="202"/>
    </row>
    <row r="362" spans="1:4" ht="21.75" customHeight="1" x14ac:dyDescent="0.2">
      <c r="A362" s="7"/>
      <c r="B362" s="8"/>
      <c r="C362" s="8"/>
      <c r="D362" s="202"/>
    </row>
    <row r="363" spans="1:4" ht="21.75" customHeight="1" x14ac:dyDescent="0.2">
      <c r="A363" s="7"/>
      <c r="B363" s="8"/>
      <c r="C363" s="8"/>
      <c r="D363" s="202"/>
    </row>
    <row r="364" spans="1:4" ht="21.75" customHeight="1" x14ac:dyDescent="0.2">
      <c r="A364" s="7"/>
      <c r="B364" s="8"/>
      <c r="C364" s="8"/>
      <c r="D364" s="202"/>
    </row>
    <row r="365" spans="1:4" ht="21.75" customHeight="1" x14ac:dyDescent="0.2">
      <c r="A365" s="7"/>
      <c r="B365" s="8"/>
      <c r="C365" s="8"/>
      <c r="D365" s="202"/>
    </row>
    <row r="366" spans="1:4" ht="21.75" customHeight="1" x14ac:dyDescent="0.2">
      <c r="A366" s="7"/>
      <c r="B366" s="8"/>
      <c r="C366" s="8"/>
      <c r="D366" s="202"/>
    </row>
    <row r="367" spans="1:4" ht="21.75" customHeight="1" x14ac:dyDescent="0.2">
      <c r="A367" s="7"/>
      <c r="B367" s="8"/>
      <c r="C367" s="8"/>
      <c r="D367" s="202"/>
    </row>
    <row r="368" spans="1:4" ht="21.75" customHeight="1" x14ac:dyDescent="0.2">
      <c r="A368" s="7"/>
      <c r="B368" s="8"/>
      <c r="C368" s="8"/>
      <c r="D368" s="202"/>
    </row>
    <row r="369" spans="1:4" ht="21.75" customHeight="1" x14ac:dyDescent="0.2">
      <c r="A369" s="7"/>
      <c r="B369" s="8"/>
      <c r="C369" s="8"/>
      <c r="D369" s="202"/>
    </row>
    <row r="370" spans="1:4" ht="21.75" customHeight="1" x14ac:dyDescent="0.2">
      <c r="A370" s="7"/>
      <c r="B370" s="8"/>
      <c r="C370" s="8"/>
      <c r="D370" s="202"/>
    </row>
    <row r="371" spans="1:4" ht="21.75" customHeight="1" x14ac:dyDescent="0.2">
      <c r="A371" s="7"/>
      <c r="B371" s="8"/>
      <c r="C371" s="8"/>
      <c r="D371" s="202"/>
    </row>
    <row r="372" spans="1:4" ht="21.75" customHeight="1" x14ac:dyDescent="0.2">
      <c r="A372" s="7"/>
      <c r="B372" s="8"/>
      <c r="C372" s="8"/>
      <c r="D372" s="202"/>
    </row>
    <row r="373" spans="1:4" ht="21.75" customHeight="1" x14ac:dyDescent="0.2">
      <c r="A373" s="7"/>
      <c r="B373" s="8"/>
      <c r="C373" s="8"/>
      <c r="D373" s="202"/>
    </row>
    <row r="374" spans="1:4" ht="21.75" customHeight="1" x14ac:dyDescent="0.2">
      <c r="A374" s="7"/>
      <c r="B374" s="8"/>
      <c r="C374" s="8"/>
      <c r="D374" s="202"/>
    </row>
    <row r="375" spans="1:4" ht="21.75" customHeight="1" x14ac:dyDescent="0.2">
      <c r="A375" s="7"/>
      <c r="B375" s="8"/>
      <c r="C375" s="8"/>
      <c r="D375" s="202"/>
    </row>
    <row r="376" spans="1:4" ht="21.75" customHeight="1" x14ac:dyDescent="0.2">
      <c r="A376" s="7"/>
      <c r="B376" s="8"/>
      <c r="C376" s="8"/>
      <c r="D376" s="202"/>
    </row>
    <row r="377" spans="1:4" ht="21.75" customHeight="1" x14ac:dyDescent="0.2">
      <c r="A377" s="7"/>
      <c r="B377" s="8"/>
      <c r="C377" s="8"/>
      <c r="D377" s="202"/>
    </row>
    <row r="378" spans="1:4" ht="21.75" customHeight="1" x14ac:dyDescent="0.2">
      <c r="A378" s="7"/>
      <c r="B378" s="8"/>
      <c r="C378" s="8"/>
      <c r="D378" s="202"/>
    </row>
    <row r="379" spans="1:4" ht="21.75" customHeight="1" x14ac:dyDescent="0.2">
      <c r="A379" s="7"/>
      <c r="B379" s="8"/>
      <c r="C379" s="8"/>
      <c r="D379" s="202"/>
    </row>
    <row r="380" spans="1:4" ht="21.75" customHeight="1" x14ac:dyDescent="0.2">
      <c r="A380" s="7"/>
      <c r="B380" s="8"/>
      <c r="C380" s="8"/>
      <c r="D380" s="202"/>
    </row>
    <row r="381" spans="1:4" ht="21.75" customHeight="1" x14ac:dyDescent="0.2">
      <c r="A381" s="7"/>
      <c r="B381" s="8"/>
      <c r="C381" s="8"/>
      <c r="D381" s="202"/>
    </row>
    <row r="382" spans="1:4" ht="21.75" customHeight="1" x14ac:dyDescent="0.2">
      <c r="A382" s="7"/>
      <c r="B382" s="8"/>
      <c r="C382" s="8"/>
      <c r="D382" s="202"/>
    </row>
    <row r="383" spans="1:4" ht="21.75" customHeight="1" x14ac:dyDescent="0.2">
      <c r="A383" s="7"/>
      <c r="B383" s="8"/>
      <c r="C383" s="8"/>
      <c r="D383" s="202"/>
    </row>
    <row r="384" spans="1:4" ht="21.75" customHeight="1" x14ac:dyDescent="0.2">
      <c r="A384" s="7"/>
      <c r="B384" s="8"/>
      <c r="C384" s="8"/>
      <c r="D384" s="202"/>
    </row>
    <row r="385" spans="1:4" ht="21.75" customHeight="1" x14ac:dyDescent="0.2">
      <c r="A385" s="7"/>
      <c r="B385" s="8"/>
      <c r="C385" s="8"/>
      <c r="D385" s="202"/>
    </row>
    <row r="386" spans="1:4" ht="21.75" customHeight="1" x14ac:dyDescent="0.2">
      <c r="A386" s="7"/>
      <c r="B386" s="8"/>
      <c r="C386" s="8"/>
      <c r="D386" s="202"/>
    </row>
    <row r="387" spans="1:4" ht="21.75" customHeight="1" x14ac:dyDescent="0.2">
      <c r="A387" s="7"/>
      <c r="B387" s="8"/>
      <c r="C387" s="8"/>
      <c r="D387" s="202"/>
    </row>
    <row r="388" spans="1:4" ht="21.75" customHeight="1" x14ac:dyDescent="0.2">
      <c r="A388" s="7"/>
      <c r="B388" s="8"/>
      <c r="C388" s="8"/>
      <c r="D388" s="202"/>
    </row>
    <row r="389" spans="1:4" ht="21.75" customHeight="1" x14ac:dyDescent="0.2">
      <c r="A389" s="7"/>
      <c r="B389" s="8"/>
      <c r="C389" s="8"/>
      <c r="D389" s="202"/>
    </row>
    <row r="390" spans="1:4" ht="21.75" customHeight="1" x14ac:dyDescent="0.2">
      <c r="A390" s="7"/>
      <c r="B390" s="8"/>
      <c r="C390" s="8"/>
      <c r="D390" s="202"/>
    </row>
    <row r="391" spans="1:4" ht="21.75" customHeight="1" x14ac:dyDescent="0.2">
      <c r="A391" s="7"/>
      <c r="B391" s="8"/>
      <c r="C391" s="8"/>
      <c r="D391" s="202"/>
    </row>
    <row r="392" spans="1:4" ht="21.75" customHeight="1" x14ac:dyDescent="0.2">
      <c r="A392" s="7"/>
      <c r="B392" s="8"/>
      <c r="C392" s="8"/>
      <c r="D392" s="202"/>
    </row>
    <row r="393" spans="1:4" ht="21.75" customHeight="1" x14ac:dyDescent="0.2">
      <c r="A393" s="7"/>
      <c r="B393" s="8"/>
      <c r="C393" s="8"/>
      <c r="D393" s="202"/>
    </row>
    <row r="394" spans="1:4" ht="21.75" customHeight="1" x14ac:dyDescent="0.2">
      <c r="A394" s="7"/>
      <c r="B394" s="8"/>
      <c r="C394" s="8"/>
      <c r="D394" s="202"/>
    </row>
    <row r="395" spans="1:4" ht="21.75" customHeight="1" x14ac:dyDescent="0.2">
      <c r="A395" s="7"/>
      <c r="B395" s="8"/>
      <c r="C395" s="8"/>
      <c r="D395" s="202"/>
    </row>
    <row r="396" spans="1:4" ht="21.75" customHeight="1" x14ac:dyDescent="0.2">
      <c r="A396" s="7"/>
      <c r="B396" s="8"/>
      <c r="C396" s="8"/>
      <c r="D396" s="202"/>
    </row>
    <row r="397" spans="1:4" ht="21.75" customHeight="1" x14ac:dyDescent="0.2">
      <c r="A397" s="7"/>
      <c r="B397" s="8"/>
      <c r="C397" s="8"/>
      <c r="D397" s="202"/>
    </row>
    <row r="398" spans="1:4" ht="21.75" customHeight="1" x14ac:dyDescent="0.2">
      <c r="A398" s="7"/>
      <c r="B398" s="8"/>
      <c r="C398" s="8"/>
      <c r="D398" s="202"/>
    </row>
    <row r="399" spans="1:4" ht="21.75" customHeight="1" x14ac:dyDescent="0.2">
      <c r="A399" s="7"/>
      <c r="B399" s="8"/>
      <c r="C399" s="8"/>
      <c r="D399" s="202"/>
    </row>
    <row r="400" spans="1:4" ht="21.75" customHeight="1" x14ac:dyDescent="0.2">
      <c r="A400" s="7"/>
      <c r="B400" s="8"/>
      <c r="C400" s="8"/>
      <c r="D400" s="202"/>
    </row>
    <row r="401" spans="1:4" ht="21.75" customHeight="1" x14ac:dyDescent="0.2">
      <c r="A401" s="7"/>
      <c r="B401" s="8"/>
      <c r="C401" s="8"/>
      <c r="D401" s="202"/>
    </row>
    <row r="402" spans="1:4" ht="21.75" customHeight="1" x14ac:dyDescent="0.2">
      <c r="A402" s="7"/>
      <c r="B402" s="8"/>
      <c r="C402" s="8"/>
      <c r="D402" s="202"/>
    </row>
    <row r="403" spans="1:4" ht="21.75" customHeight="1" x14ac:dyDescent="0.2">
      <c r="A403" s="7"/>
      <c r="B403" s="8"/>
      <c r="C403" s="8"/>
      <c r="D403" s="202"/>
    </row>
    <row r="404" spans="1:4" ht="21.75" customHeight="1" x14ac:dyDescent="0.2">
      <c r="A404" s="7"/>
      <c r="B404" s="8"/>
      <c r="C404" s="8"/>
      <c r="D404" s="202"/>
    </row>
    <row r="405" spans="1:4" ht="21.75" customHeight="1" x14ac:dyDescent="0.2">
      <c r="A405" s="7"/>
      <c r="B405" s="8"/>
      <c r="C405" s="8"/>
      <c r="D405" s="202"/>
    </row>
    <row r="406" spans="1:4" ht="21.75" customHeight="1" x14ac:dyDescent="0.2">
      <c r="A406" s="7"/>
      <c r="B406" s="8"/>
      <c r="C406" s="8"/>
      <c r="D406" s="202"/>
    </row>
    <row r="407" spans="1:4" ht="21.75" customHeight="1" x14ac:dyDescent="0.2">
      <c r="A407" s="7"/>
      <c r="B407" s="8"/>
      <c r="C407" s="8"/>
      <c r="D407" s="202"/>
    </row>
    <row r="408" spans="1:4" ht="21.75" customHeight="1" x14ac:dyDescent="0.2">
      <c r="A408" s="7"/>
      <c r="B408" s="8"/>
      <c r="C408" s="8"/>
      <c r="D408" s="202"/>
    </row>
    <row r="409" spans="1:4" ht="21.75" customHeight="1" x14ac:dyDescent="0.2">
      <c r="A409" s="7"/>
      <c r="B409" s="8"/>
      <c r="C409" s="8"/>
      <c r="D409" s="202"/>
    </row>
    <row r="410" spans="1:4" ht="21.75" customHeight="1" x14ac:dyDescent="0.2">
      <c r="A410" s="7"/>
      <c r="B410" s="8"/>
      <c r="C410" s="8"/>
      <c r="D410" s="202"/>
    </row>
    <row r="411" spans="1:4" ht="21.75" customHeight="1" x14ac:dyDescent="0.2">
      <c r="A411" s="7"/>
      <c r="B411" s="8"/>
      <c r="C411" s="8"/>
      <c r="D411" s="202"/>
    </row>
    <row r="412" spans="1:4" ht="21.75" customHeight="1" x14ac:dyDescent="0.2">
      <c r="A412" s="7"/>
      <c r="B412" s="8"/>
      <c r="C412" s="8"/>
      <c r="D412" s="202"/>
    </row>
    <row r="413" spans="1:4" ht="21.75" customHeight="1" x14ac:dyDescent="0.2">
      <c r="A413" s="7"/>
      <c r="B413" s="8"/>
      <c r="C413" s="8"/>
      <c r="D413" s="202"/>
    </row>
    <row r="414" spans="1:4" ht="21.75" customHeight="1" x14ac:dyDescent="0.2">
      <c r="A414" s="7"/>
      <c r="B414" s="8"/>
      <c r="C414" s="8"/>
      <c r="D414" s="202"/>
    </row>
    <row r="415" spans="1:4" ht="21.75" customHeight="1" x14ac:dyDescent="0.2">
      <c r="A415" s="7"/>
      <c r="B415" s="8"/>
      <c r="C415" s="8"/>
      <c r="D415" s="202"/>
    </row>
    <row r="416" spans="1:4" ht="21.75" customHeight="1" x14ac:dyDescent="0.2">
      <c r="A416" s="7"/>
      <c r="B416" s="8"/>
      <c r="C416" s="8"/>
      <c r="D416" s="202"/>
    </row>
    <row r="417" spans="1:4" ht="21.75" customHeight="1" x14ac:dyDescent="0.2">
      <c r="A417" s="7"/>
      <c r="B417" s="8"/>
      <c r="C417" s="8"/>
      <c r="D417" s="202"/>
    </row>
    <row r="418" spans="1:4" ht="21.75" customHeight="1" x14ac:dyDescent="0.2">
      <c r="A418" s="7"/>
      <c r="B418" s="8"/>
      <c r="C418" s="8"/>
      <c r="D418" s="202"/>
    </row>
    <row r="419" spans="1:4" ht="21.75" customHeight="1" x14ac:dyDescent="0.2">
      <c r="A419" s="7"/>
      <c r="B419" s="8"/>
      <c r="C419" s="8"/>
      <c r="D419" s="202"/>
    </row>
    <row r="420" spans="1:4" ht="21.75" customHeight="1" x14ac:dyDescent="0.2">
      <c r="A420" s="7"/>
      <c r="B420" s="8"/>
      <c r="C420" s="8"/>
      <c r="D420" s="202"/>
    </row>
    <row r="421" spans="1:4" ht="21.75" customHeight="1" x14ac:dyDescent="0.2">
      <c r="A421" s="7"/>
      <c r="B421" s="8"/>
      <c r="C421" s="8"/>
      <c r="D421" s="202"/>
    </row>
    <row r="422" spans="1:4" ht="21.75" customHeight="1" x14ac:dyDescent="0.2">
      <c r="A422" s="7"/>
      <c r="B422" s="8"/>
      <c r="C422" s="8"/>
      <c r="D422" s="202"/>
    </row>
    <row r="423" spans="1:4" ht="21.75" customHeight="1" x14ac:dyDescent="0.2">
      <c r="A423" s="7"/>
      <c r="B423" s="8"/>
      <c r="C423" s="8"/>
      <c r="D423" s="202"/>
    </row>
    <row r="424" spans="1:4" ht="21.75" customHeight="1" x14ac:dyDescent="0.2">
      <c r="A424" s="7"/>
      <c r="B424" s="8"/>
      <c r="C424" s="8"/>
      <c r="D424" s="202"/>
    </row>
    <row r="425" spans="1:4" ht="21.75" customHeight="1" x14ac:dyDescent="0.2">
      <c r="A425" s="7"/>
      <c r="B425" s="8"/>
      <c r="C425" s="8"/>
      <c r="D425" s="202"/>
    </row>
    <row r="426" spans="1:4" ht="21.75" customHeight="1" x14ac:dyDescent="0.2">
      <c r="A426" s="7"/>
      <c r="B426" s="8"/>
      <c r="C426" s="8"/>
      <c r="D426" s="202"/>
    </row>
    <row r="427" spans="1:4" ht="21.75" customHeight="1" x14ac:dyDescent="0.2">
      <c r="A427" s="7"/>
      <c r="B427" s="8"/>
      <c r="C427" s="8"/>
      <c r="D427" s="202"/>
    </row>
    <row r="428" spans="1:4" ht="21.75" customHeight="1" x14ac:dyDescent="0.2">
      <c r="A428" s="7"/>
      <c r="B428" s="8"/>
      <c r="C428" s="8"/>
      <c r="D428" s="202"/>
    </row>
    <row r="429" spans="1:4" ht="21.75" customHeight="1" x14ac:dyDescent="0.2">
      <c r="A429" s="7"/>
      <c r="B429" s="8"/>
      <c r="C429" s="8"/>
      <c r="D429" s="202"/>
    </row>
    <row r="430" spans="1:4" ht="21.75" customHeight="1" x14ac:dyDescent="0.2">
      <c r="A430" s="7"/>
      <c r="B430" s="8"/>
      <c r="C430" s="8"/>
      <c r="D430" s="202"/>
    </row>
    <row r="431" spans="1:4" ht="21.75" customHeight="1" x14ac:dyDescent="0.2">
      <c r="A431" s="7"/>
      <c r="B431" s="8"/>
      <c r="C431" s="8"/>
      <c r="D431" s="202"/>
    </row>
    <row r="432" spans="1:4" ht="21.75" customHeight="1" x14ac:dyDescent="0.2">
      <c r="A432" s="7"/>
      <c r="B432" s="8"/>
      <c r="C432" s="8"/>
      <c r="D432" s="202"/>
    </row>
    <row r="433" spans="1:4" ht="21.75" customHeight="1" x14ac:dyDescent="0.2">
      <c r="A433" s="7"/>
      <c r="B433" s="8"/>
      <c r="C433" s="8"/>
      <c r="D433" s="202"/>
    </row>
    <row r="434" spans="1:4" ht="21.75" customHeight="1" x14ac:dyDescent="0.2">
      <c r="A434" s="7"/>
      <c r="B434" s="8"/>
      <c r="C434" s="8"/>
      <c r="D434" s="202"/>
    </row>
    <row r="435" spans="1:4" ht="21.75" customHeight="1" x14ac:dyDescent="0.2">
      <c r="A435" s="7"/>
      <c r="B435" s="8"/>
      <c r="C435" s="8"/>
      <c r="D435" s="202"/>
    </row>
    <row r="436" spans="1:4" ht="21.75" customHeight="1" x14ac:dyDescent="0.2">
      <c r="A436" s="7"/>
      <c r="B436" s="8"/>
      <c r="C436" s="8"/>
      <c r="D436" s="202"/>
    </row>
    <row r="437" spans="1:4" ht="21.75" customHeight="1" x14ac:dyDescent="0.2">
      <c r="A437" s="7"/>
      <c r="B437" s="8"/>
      <c r="C437" s="8"/>
      <c r="D437" s="202"/>
    </row>
    <row r="438" spans="1:4" ht="21.75" customHeight="1" x14ac:dyDescent="0.2">
      <c r="A438" s="7"/>
      <c r="B438" s="8"/>
      <c r="C438" s="8"/>
      <c r="D438" s="202"/>
    </row>
    <row r="439" spans="1:4" ht="21.75" customHeight="1" x14ac:dyDescent="0.2">
      <c r="A439" s="7"/>
      <c r="B439" s="8"/>
      <c r="C439" s="8"/>
      <c r="D439" s="202"/>
    </row>
    <row r="440" spans="1:4" ht="21.75" customHeight="1" x14ac:dyDescent="0.2">
      <c r="A440" s="7"/>
      <c r="B440" s="8"/>
      <c r="C440" s="8"/>
      <c r="D440" s="202"/>
    </row>
    <row r="441" spans="1:4" ht="21.75" customHeight="1" x14ac:dyDescent="0.2">
      <c r="A441" s="7"/>
      <c r="B441" s="8"/>
      <c r="C441" s="8"/>
      <c r="D441" s="202"/>
    </row>
    <row r="442" spans="1:4" ht="21.75" customHeight="1" x14ac:dyDescent="0.2">
      <c r="A442" s="7"/>
      <c r="B442" s="8"/>
      <c r="C442" s="8"/>
      <c r="D442" s="202"/>
    </row>
    <row r="443" spans="1:4" ht="21.75" customHeight="1" x14ac:dyDescent="0.2">
      <c r="A443" s="7"/>
      <c r="B443" s="8"/>
      <c r="C443" s="8"/>
      <c r="D443" s="202"/>
    </row>
    <row r="444" spans="1:4" ht="21.75" customHeight="1" x14ac:dyDescent="0.2">
      <c r="A444" s="7"/>
      <c r="B444" s="8"/>
      <c r="C444" s="8"/>
      <c r="D444" s="202"/>
    </row>
    <row r="445" spans="1:4" ht="21.75" customHeight="1" x14ac:dyDescent="0.2">
      <c r="A445" s="7"/>
      <c r="B445" s="8"/>
      <c r="C445" s="8"/>
      <c r="D445" s="202"/>
    </row>
    <row r="446" spans="1:4" ht="21.75" customHeight="1" x14ac:dyDescent="0.2">
      <c r="A446" s="7"/>
      <c r="B446" s="8"/>
      <c r="C446" s="8"/>
      <c r="D446" s="202"/>
    </row>
    <row r="447" spans="1:4" ht="21.75" customHeight="1" x14ac:dyDescent="0.2">
      <c r="A447" s="7"/>
      <c r="B447" s="8"/>
      <c r="C447" s="8"/>
      <c r="D447" s="202"/>
    </row>
    <row r="448" spans="1:4" ht="21.75" customHeight="1" x14ac:dyDescent="0.2">
      <c r="A448" s="7"/>
      <c r="B448" s="8"/>
      <c r="C448" s="8"/>
      <c r="D448" s="202"/>
    </row>
    <row r="449" spans="1:4" ht="21.75" customHeight="1" x14ac:dyDescent="0.2">
      <c r="A449" s="7"/>
      <c r="B449" s="8"/>
      <c r="C449" s="8"/>
      <c r="D449" s="202"/>
    </row>
    <row r="450" spans="1:4" ht="21.75" customHeight="1" x14ac:dyDescent="0.2">
      <c r="A450" s="7"/>
      <c r="B450" s="8"/>
      <c r="C450" s="8"/>
      <c r="D450" s="202"/>
    </row>
    <row r="451" spans="1:4" ht="21.75" customHeight="1" x14ac:dyDescent="0.2">
      <c r="A451" s="7"/>
      <c r="B451" s="8"/>
      <c r="C451" s="8"/>
      <c r="D451" s="202"/>
    </row>
    <row r="452" spans="1:4" ht="21.75" customHeight="1" x14ac:dyDescent="0.2">
      <c r="A452" s="7"/>
      <c r="B452" s="8"/>
      <c r="C452" s="8"/>
      <c r="D452" s="202"/>
    </row>
    <row r="453" spans="1:4" ht="21.75" customHeight="1" x14ac:dyDescent="0.2">
      <c r="A453" s="7"/>
      <c r="B453" s="8"/>
      <c r="C453" s="8"/>
      <c r="D453" s="202"/>
    </row>
    <row r="454" spans="1:4" ht="21.75" customHeight="1" x14ac:dyDescent="0.2">
      <c r="A454" s="7"/>
      <c r="B454" s="8"/>
      <c r="C454" s="8"/>
      <c r="D454" s="202"/>
    </row>
    <row r="455" spans="1:4" ht="21.75" customHeight="1" x14ac:dyDescent="0.2">
      <c r="A455" s="7"/>
      <c r="B455" s="8"/>
      <c r="C455" s="8"/>
      <c r="D455" s="202"/>
    </row>
    <row r="456" spans="1:4" ht="21.75" customHeight="1" x14ac:dyDescent="0.2">
      <c r="A456" s="7"/>
      <c r="B456" s="8"/>
      <c r="C456" s="8"/>
      <c r="D456" s="202"/>
    </row>
    <row r="457" spans="1:4" ht="21.75" customHeight="1" x14ac:dyDescent="0.2">
      <c r="A457" s="7"/>
      <c r="B457" s="8"/>
      <c r="C457" s="8"/>
      <c r="D457" s="202"/>
    </row>
    <row r="458" spans="1:4" ht="21.75" customHeight="1" x14ac:dyDescent="0.2">
      <c r="A458" s="7"/>
      <c r="B458" s="8"/>
      <c r="C458" s="8"/>
      <c r="D458" s="202"/>
    </row>
    <row r="459" spans="1:4" ht="21.75" customHeight="1" x14ac:dyDescent="0.2">
      <c r="A459" s="7"/>
      <c r="B459" s="8"/>
      <c r="C459" s="8"/>
      <c r="D459" s="202"/>
    </row>
    <row r="460" spans="1:4" ht="21.75" customHeight="1" x14ac:dyDescent="0.2">
      <c r="A460" s="7"/>
      <c r="B460" s="8"/>
      <c r="C460" s="8"/>
      <c r="D460" s="202"/>
    </row>
    <row r="461" spans="1:4" ht="21.75" customHeight="1" x14ac:dyDescent="0.2">
      <c r="A461" s="7"/>
      <c r="B461" s="8"/>
      <c r="C461" s="8"/>
      <c r="D461" s="202"/>
    </row>
    <row r="462" spans="1:4" ht="21.75" customHeight="1" x14ac:dyDescent="0.2">
      <c r="A462" s="7"/>
      <c r="B462" s="8"/>
      <c r="C462" s="8"/>
      <c r="D462" s="202"/>
    </row>
    <row r="463" spans="1:4" ht="21.75" customHeight="1" x14ac:dyDescent="0.2">
      <c r="A463" s="7"/>
      <c r="B463" s="8"/>
      <c r="C463" s="8"/>
      <c r="D463" s="202"/>
    </row>
    <row r="464" spans="1:4" ht="21.75" customHeight="1" x14ac:dyDescent="0.2">
      <c r="A464" s="7"/>
      <c r="B464" s="8"/>
      <c r="C464" s="8"/>
      <c r="D464" s="202"/>
    </row>
    <row r="465" spans="1:4" ht="21.75" customHeight="1" x14ac:dyDescent="0.2">
      <c r="A465" s="7"/>
      <c r="B465" s="8"/>
      <c r="C465" s="8"/>
      <c r="D465" s="202"/>
    </row>
    <row r="466" spans="1:4" ht="21.75" customHeight="1" x14ac:dyDescent="0.2">
      <c r="A466" s="7"/>
      <c r="B466" s="8"/>
      <c r="C466" s="8"/>
      <c r="D466" s="202"/>
    </row>
    <row r="467" spans="1:4" ht="21.75" customHeight="1" x14ac:dyDescent="0.2">
      <c r="A467" s="7"/>
      <c r="B467" s="8"/>
      <c r="C467" s="8"/>
      <c r="D467" s="202"/>
    </row>
    <row r="468" spans="1:4" ht="21.75" customHeight="1" x14ac:dyDescent="0.2">
      <c r="A468" s="7"/>
      <c r="B468" s="8"/>
      <c r="C468" s="8"/>
      <c r="D468" s="202"/>
    </row>
    <row r="469" spans="1:4" ht="21.75" customHeight="1" x14ac:dyDescent="0.2">
      <c r="A469" s="7"/>
      <c r="B469" s="8"/>
      <c r="C469" s="8"/>
      <c r="D469" s="202"/>
    </row>
    <row r="470" spans="1:4" ht="21.75" customHeight="1" x14ac:dyDescent="0.2">
      <c r="A470" s="7"/>
      <c r="B470" s="8"/>
      <c r="C470" s="8"/>
      <c r="D470" s="202"/>
    </row>
    <row r="471" spans="1:4" ht="21.75" customHeight="1" x14ac:dyDescent="0.2">
      <c r="A471" s="7"/>
      <c r="B471" s="8"/>
      <c r="C471" s="8"/>
      <c r="D471" s="202"/>
    </row>
    <row r="472" spans="1:4" ht="21.75" customHeight="1" x14ac:dyDescent="0.2">
      <c r="A472" s="7"/>
      <c r="B472" s="8"/>
      <c r="C472" s="8"/>
      <c r="D472" s="202"/>
    </row>
    <row r="473" spans="1:4" ht="21.75" customHeight="1" x14ac:dyDescent="0.2">
      <c r="A473" s="7"/>
      <c r="B473" s="8"/>
      <c r="C473" s="8"/>
      <c r="D473" s="202"/>
    </row>
    <row r="474" spans="1:4" ht="21.75" customHeight="1" x14ac:dyDescent="0.2">
      <c r="A474" s="7"/>
      <c r="B474" s="8"/>
      <c r="C474" s="8"/>
      <c r="D474" s="202"/>
    </row>
    <row r="475" spans="1:4" ht="21.75" customHeight="1" x14ac:dyDescent="0.2">
      <c r="A475" s="7"/>
      <c r="B475" s="8"/>
      <c r="C475" s="8"/>
      <c r="D475" s="202"/>
    </row>
    <row r="476" spans="1:4" ht="21.75" customHeight="1" x14ac:dyDescent="0.2">
      <c r="A476" s="7"/>
      <c r="B476" s="8"/>
      <c r="C476" s="8"/>
      <c r="D476" s="202"/>
    </row>
    <row r="477" spans="1:4" ht="21.75" customHeight="1" x14ac:dyDescent="0.2">
      <c r="A477" s="7"/>
      <c r="B477" s="8"/>
      <c r="C477" s="8"/>
      <c r="D477" s="202"/>
    </row>
    <row r="478" spans="1:4" ht="21.75" customHeight="1" x14ac:dyDescent="0.2">
      <c r="A478" s="7"/>
      <c r="B478" s="8"/>
      <c r="C478" s="8"/>
      <c r="D478" s="202"/>
    </row>
    <row r="479" spans="1:4" ht="21.75" customHeight="1" x14ac:dyDescent="0.2">
      <c r="A479" s="7"/>
      <c r="B479" s="8"/>
      <c r="C479" s="8"/>
      <c r="D479" s="202"/>
    </row>
    <row r="480" spans="1:4" ht="21.75" customHeight="1" x14ac:dyDescent="0.2">
      <c r="A480" s="7"/>
      <c r="B480" s="8"/>
      <c r="C480" s="8"/>
      <c r="D480" s="202"/>
    </row>
    <row r="481" spans="1:4" ht="21.75" customHeight="1" x14ac:dyDescent="0.2">
      <c r="A481" s="7"/>
      <c r="B481" s="8"/>
      <c r="C481" s="8"/>
      <c r="D481" s="202"/>
    </row>
    <row r="482" spans="1:4" ht="21.75" customHeight="1" x14ac:dyDescent="0.2">
      <c r="A482" s="7"/>
      <c r="B482" s="8"/>
      <c r="C482" s="8"/>
      <c r="D482" s="202"/>
    </row>
    <row r="483" spans="1:4" ht="27.75" customHeight="1" x14ac:dyDescent="0.2">
      <c r="A483" s="7"/>
      <c r="B483" s="8"/>
      <c r="C483" s="8"/>
      <c r="D483" s="202"/>
    </row>
    <row r="484" spans="1:4" ht="27.75" customHeight="1" x14ac:dyDescent="0.2">
      <c r="A484" s="7"/>
      <c r="B484" s="8"/>
      <c r="C484" s="8"/>
      <c r="D484" s="202"/>
    </row>
    <row r="485" spans="1:4" ht="27.75" customHeight="1" x14ac:dyDescent="0.2">
      <c r="A485" s="7"/>
      <c r="B485" s="8"/>
      <c r="C485" s="8"/>
      <c r="D485" s="202"/>
    </row>
    <row r="486" spans="1:4" ht="27.75" customHeight="1" x14ac:dyDescent="0.2">
      <c r="A486" s="7"/>
      <c r="B486" s="8"/>
      <c r="C486" s="8"/>
      <c r="D486" s="202"/>
    </row>
    <row r="487" spans="1:4" ht="27.75" customHeight="1" x14ac:dyDescent="0.2">
      <c r="A487" s="7"/>
      <c r="B487" s="8"/>
      <c r="C487" s="8"/>
      <c r="D487" s="202"/>
    </row>
    <row r="488" spans="1:4" ht="27.75" customHeight="1" x14ac:dyDescent="0.2">
      <c r="A488" s="7"/>
      <c r="B488" s="8"/>
      <c r="C488" s="8"/>
      <c r="D488" s="202"/>
    </row>
    <row r="489" spans="1:4" ht="27.75" customHeight="1" x14ac:dyDescent="0.2">
      <c r="A489" s="7"/>
      <c r="B489" s="8"/>
      <c r="C489" s="8"/>
      <c r="D489" s="202"/>
    </row>
    <row r="490" spans="1:4" ht="27.75" customHeight="1" x14ac:dyDescent="0.2">
      <c r="A490" s="7"/>
      <c r="B490" s="8"/>
      <c r="C490" s="8"/>
      <c r="D490" s="202"/>
    </row>
    <row r="491" spans="1:4" ht="27.75" customHeight="1" x14ac:dyDescent="0.2">
      <c r="A491" s="7"/>
      <c r="B491" s="8"/>
      <c r="C491" s="8"/>
      <c r="D491" s="202"/>
    </row>
    <row r="492" spans="1:4" ht="27.75" customHeight="1" x14ac:dyDescent="0.2">
      <c r="A492" s="7"/>
      <c r="B492" s="8"/>
      <c r="C492" s="8"/>
      <c r="D492" s="202"/>
    </row>
    <row r="493" spans="1:4" ht="27.75" customHeight="1" x14ac:dyDescent="0.2">
      <c r="A493" s="7"/>
      <c r="B493" s="8"/>
      <c r="C493" s="8"/>
      <c r="D493" s="202"/>
    </row>
    <row r="494" spans="1:4" ht="27.75" customHeight="1" x14ac:dyDescent="0.2">
      <c r="A494" s="7"/>
      <c r="B494" s="8"/>
      <c r="C494" s="8"/>
      <c r="D494" s="202"/>
    </row>
    <row r="495" spans="1:4" ht="27.75" customHeight="1" x14ac:dyDescent="0.2">
      <c r="A495" s="7"/>
      <c r="B495" s="8"/>
      <c r="C495" s="8"/>
      <c r="D495" s="202"/>
    </row>
    <row r="496" spans="1:4" ht="27.75" customHeight="1" x14ac:dyDescent="0.2">
      <c r="A496" s="7"/>
      <c r="B496" s="8"/>
      <c r="C496" s="8"/>
      <c r="D496" s="202"/>
    </row>
    <row r="497" spans="1:4" ht="27.75" customHeight="1" x14ac:dyDescent="0.2">
      <c r="A497" s="7"/>
      <c r="B497" s="8"/>
      <c r="C497" s="8"/>
      <c r="D497" s="202"/>
    </row>
    <row r="498" spans="1:4" ht="27.75" customHeight="1" x14ac:dyDescent="0.2">
      <c r="A498" s="7"/>
      <c r="B498" s="8"/>
      <c r="C498" s="8"/>
      <c r="D498" s="202"/>
    </row>
    <row r="499" spans="1:4" ht="27.75" customHeight="1" x14ac:dyDescent="0.2">
      <c r="A499" s="7"/>
      <c r="B499" s="8"/>
      <c r="C499" s="8"/>
      <c r="D499" s="202"/>
    </row>
    <row r="500" spans="1:4" ht="27.75" customHeight="1" x14ac:dyDescent="0.2">
      <c r="A500" s="7"/>
      <c r="B500" s="8"/>
      <c r="C500" s="8"/>
      <c r="D500" s="202"/>
    </row>
    <row r="501" spans="1:4" ht="27.75" customHeight="1" x14ac:dyDescent="0.2">
      <c r="A501" s="7"/>
      <c r="B501" s="8"/>
      <c r="C501" s="8"/>
      <c r="D501" s="202"/>
    </row>
    <row r="502" spans="1:4" ht="27.75" customHeight="1" x14ac:dyDescent="0.2">
      <c r="A502" s="7"/>
      <c r="B502" s="8"/>
      <c r="C502" s="8"/>
      <c r="D502" s="202"/>
    </row>
    <row r="503" spans="1:4" ht="27.75" customHeight="1" x14ac:dyDescent="0.2">
      <c r="A503" s="7"/>
      <c r="B503" s="8"/>
      <c r="C503" s="8"/>
      <c r="D503" s="202"/>
    </row>
    <row r="504" spans="1:4" ht="27.75" customHeight="1" x14ac:dyDescent="0.2">
      <c r="A504" s="7"/>
      <c r="B504" s="8"/>
      <c r="C504" s="8"/>
      <c r="D504" s="202"/>
    </row>
    <row r="505" spans="1:4" ht="27.75" customHeight="1" x14ac:dyDescent="0.2">
      <c r="A505" s="7"/>
      <c r="B505" s="8"/>
      <c r="C505" s="8"/>
      <c r="D505" s="202"/>
    </row>
    <row r="506" spans="1:4" ht="27.75" customHeight="1" x14ac:dyDescent="0.2">
      <c r="A506" s="7"/>
      <c r="B506" s="8"/>
      <c r="C506" s="8"/>
      <c r="D506" s="202"/>
    </row>
    <row r="507" spans="1:4" ht="27.75" customHeight="1" x14ac:dyDescent="0.2">
      <c r="A507" s="7"/>
      <c r="B507" s="8"/>
      <c r="C507" s="8"/>
      <c r="D507" s="202"/>
    </row>
    <row r="508" spans="1:4" ht="27.75" customHeight="1" x14ac:dyDescent="0.2">
      <c r="A508" s="7"/>
      <c r="B508" s="8"/>
      <c r="C508" s="8"/>
      <c r="D508" s="202"/>
    </row>
    <row r="509" spans="1:4" ht="27.75" customHeight="1" x14ac:dyDescent="0.2">
      <c r="A509" s="7"/>
      <c r="B509" s="8"/>
      <c r="C509" s="8"/>
      <c r="D509" s="202"/>
    </row>
    <row r="510" spans="1:4" ht="27.75" customHeight="1" x14ac:dyDescent="0.2">
      <c r="A510" s="7"/>
      <c r="B510" s="8"/>
      <c r="C510" s="8"/>
      <c r="D510" s="202"/>
    </row>
    <row r="511" spans="1:4" ht="27.75" customHeight="1" x14ac:dyDescent="0.2">
      <c r="A511" s="7"/>
      <c r="B511" s="8"/>
      <c r="C511" s="8"/>
      <c r="D511" s="202"/>
    </row>
    <row r="512" spans="1:4" ht="27.75" customHeight="1" x14ac:dyDescent="0.2">
      <c r="A512" s="7"/>
      <c r="B512" s="8"/>
      <c r="C512" s="8"/>
      <c r="D512" s="202"/>
    </row>
    <row r="513" spans="1:4" ht="27.75" customHeight="1" x14ac:dyDescent="0.2">
      <c r="A513" s="7"/>
      <c r="B513" s="8"/>
      <c r="C513" s="8"/>
      <c r="D513" s="202"/>
    </row>
    <row r="514" spans="1:4" ht="27.75" customHeight="1" x14ac:dyDescent="0.2">
      <c r="A514" s="7"/>
      <c r="B514" s="8"/>
      <c r="C514" s="8"/>
      <c r="D514" s="202"/>
    </row>
    <row r="515" spans="1:4" ht="27.75" customHeight="1" x14ac:dyDescent="0.2">
      <c r="A515" s="7"/>
      <c r="B515" s="8"/>
      <c r="C515" s="8"/>
      <c r="D515" s="202"/>
    </row>
    <row r="516" spans="1:4" ht="27.75" customHeight="1" x14ac:dyDescent="0.2">
      <c r="A516" s="7"/>
      <c r="B516" s="8"/>
      <c r="C516" s="8"/>
      <c r="D516" s="202"/>
    </row>
    <row r="517" spans="1:4" ht="27.75" customHeight="1" x14ac:dyDescent="0.2">
      <c r="A517" s="7"/>
      <c r="B517" s="8"/>
      <c r="C517" s="8"/>
      <c r="D517" s="202"/>
    </row>
    <row r="518" spans="1:4" ht="27.75" customHeight="1" x14ac:dyDescent="0.2">
      <c r="A518" s="7"/>
      <c r="B518" s="8"/>
      <c r="C518" s="8"/>
      <c r="D518" s="202"/>
    </row>
    <row r="519" spans="1:4" ht="27.75" customHeight="1" x14ac:dyDescent="0.2">
      <c r="A519" s="7"/>
      <c r="B519" s="8"/>
      <c r="C519" s="8"/>
      <c r="D519" s="202"/>
    </row>
    <row r="520" spans="1:4" ht="27.75" customHeight="1" x14ac:dyDescent="0.2">
      <c r="A520" s="7"/>
      <c r="B520" s="8"/>
      <c r="C520" s="8"/>
      <c r="D520" s="202"/>
    </row>
    <row r="521" spans="1:4" ht="27.75" customHeight="1" x14ac:dyDescent="0.2">
      <c r="A521" s="7"/>
      <c r="B521" s="8"/>
      <c r="C521" s="8"/>
      <c r="D521" s="202"/>
    </row>
    <row r="522" spans="1:4" ht="27.75" customHeight="1" x14ac:dyDescent="0.2">
      <c r="A522" s="7"/>
      <c r="B522" s="8"/>
      <c r="C522" s="8"/>
      <c r="D522" s="202"/>
    </row>
    <row r="523" spans="1:4" ht="27.75" customHeight="1" x14ac:dyDescent="0.2">
      <c r="A523" s="7"/>
      <c r="B523" s="8"/>
      <c r="C523" s="8"/>
      <c r="D523" s="202"/>
    </row>
    <row r="524" spans="1:4" ht="27.75" customHeight="1" x14ac:dyDescent="0.2">
      <c r="A524" s="7"/>
      <c r="B524" s="8"/>
      <c r="C524" s="8"/>
      <c r="D524" s="202"/>
    </row>
    <row r="525" spans="1:4" ht="27.75" customHeight="1" x14ac:dyDescent="0.2">
      <c r="A525" s="7"/>
      <c r="B525" s="8"/>
      <c r="C525" s="8"/>
      <c r="D525" s="202"/>
    </row>
    <row r="526" spans="1:4" ht="27.75" customHeight="1" x14ac:dyDescent="0.2">
      <c r="A526" s="7"/>
      <c r="B526" s="8"/>
      <c r="C526" s="8"/>
      <c r="D526" s="202"/>
    </row>
    <row r="527" spans="1:4" ht="27.75" customHeight="1" x14ac:dyDescent="0.2">
      <c r="A527" s="7"/>
      <c r="B527" s="8"/>
      <c r="C527" s="8"/>
      <c r="D527" s="202"/>
    </row>
    <row r="528" spans="1:4" ht="27.75" customHeight="1" x14ac:dyDescent="0.2">
      <c r="A528" s="7"/>
      <c r="B528" s="8"/>
      <c r="C528" s="8"/>
      <c r="D528" s="202"/>
    </row>
    <row r="529" spans="1:4" ht="27.75" customHeight="1" x14ac:dyDescent="0.2">
      <c r="A529" s="7"/>
      <c r="B529" s="8"/>
      <c r="C529" s="8"/>
      <c r="D529" s="202"/>
    </row>
    <row r="530" spans="1:4" ht="27.75" customHeight="1" x14ac:dyDescent="0.2">
      <c r="A530" s="7"/>
      <c r="B530" s="8"/>
      <c r="C530" s="8"/>
      <c r="D530" s="202"/>
    </row>
    <row r="531" spans="1:4" ht="27.75" customHeight="1" x14ac:dyDescent="0.2">
      <c r="A531" s="7"/>
      <c r="B531" s="8"/>
      <c r="C531" s="8"/>
      <c r="D531" s="202"/>
    </row>
    <row r="532" spans="1:4" ht="27.75" customHeight="1" x14ac:dyDescent="0.2">
      <c r="A532" s="7"/>
      <c r="B532" s="8"/>
      <c r="C532" s="8"/>
      <c r="D532" s="202"/>
    </row>
    <row r="533" spans="1:4" ht="27.75" customHeight="1" x14ac:dyDescent="0.2">
      <c r="A533" s="7"/>
      <c r="B533" s="8"/>
      <c r="C533" s="8"/>
      <c r="D533" s="202"/>
    </row>
    <row r="534" spans="1:4" ht="27.75" customHeight="1" x14ac:dyDescent="0.2">
      <c r="A534" s="7"/>
      <c r="B534" s="8"/>
      <c r="C534" s="8"/>
      <c r="D534" s="202"/>
    </row>
    <row r="535" spans="1:4" ht="27.75" customHeight="1" x14ac:dyDescent="0.2">
      <c r="A535" s="7"/>
      <c r="B535" s="8"/>
      <c r="C535" s="8"/>
      <c r="D535" s="202"/>
    </row>
    <row r="536" spans="1:4" ht="27.75" customHeight="1" x14ac:dyDescent="0.2">
      <c r="A536" s="7"/>
      <c r="B536" s="8"/>
      <c r="C536" s="8"/>
      <c r="D536" s="202"/>
    </row>
    <row r="537" spans="1:4" ht="27.75" customHeight="1" x14ac:dyDescent="0.2">
      <c r="A537" s="7"/>
      <c r="B537" s="8"/>
      <c r="C537" s="8"/>
      <c r="D537" s="202"/>
    </row>
    <row r="538" spans="1:4" ht="27.75" customHeight="1" x14ac:dyDescent="0.2">
      <c r="A538" s="7"/>
      <c r="B538" s="8"/>
      <c r="C538" s="8"/>
      <c r="D538" s="202"/>
    </row>
    <row r="539" spans="1:4" ht="27.75" customHeight="1" x14ac:dyDescent="0.2">
      <c r="A539" s="7"/>
      <c r="B539" s="8"/>
      <c r="C539" s="8"/>
      <c r="D539" s="202"/>
    </row>
    <row r="540" spans="1:4" ht="27.75" customHeight="1" x14ac:dyDescent="0.2">
      <c r="A540" s="7"/>
      <c r="B540" s="8"/>
      <c r="C540" s="8"/>
      <c r="D540" s="202"/>
    </row>
    <row r="541" spans="1:4" ht="27.75" customHeight="1" x14ac:dyDescent="0.2">
      <c r="A541" s="7"/>
      <c r="B541" s="8"/>
      <c r="C541" s="8"/>
      <c r="D541" s="202"/>
    </row>
    <row r="542" spans="1:4" ht="27.75" customHeight="1" x14ac:dyDescent="0.2">
      <c r="A542" s="7"/>
      <c r="B542" s="8"/>
      <c r="C542" s="8"/>
      <c r="D542" s="202"/>
    </row>
    <row r="543" spans="1:4" ht="27.75" customHeight="1" x14ac:dyDescent="0.2">
      <c r="A543" s="7"/>
      <c r="B543" s="8"/>
      <c r="C543" s="8"/>
      <c r="D543" s="202"/>
    </row>
    <row r="544" spans="1:4" ht="27.75" customHeight="1" x14ac:dyDescent="0.2">
      <c r="A544" s="7"/>
      <c r="B544" s="8"/>
      <c r="C544" s="8"/>
      <c r="D544" s="202"/>
    </row>
    <row r="545" spans="1:4" ht="27.75" customHeight="1" x14ac:dyDescent="0.2">
      <c r="A545" s="7"/>
      <c r="B545" s="8"/>
      <c r="C545" s="8"/>
      <c r="D545" s="202"/>
    </row>
    <row r="546" spans="1:4" ht="27.75" customHeight="1" x14ac:dyDescent="0.2">
      <c r="A546" s="7"/>
      <c r="B546" s="8"/>
      <c r="C546" s="8"/>
      <c r="D546" s="202"/>
    </row>
    <row r="547" spans="1:4" ht="27.75" customHeight="1" x14ac:dyDescent="0.2">
      <c r="A547" s="7"/>
      <c r="B547" s="8"/>
      <c r="C547" s="8"/>
      <c r="D547" s="202"/>
    </row>
    <row r="548" spans="1:4" ht="27.75" customHeight="1" x14ac:dyDescent="0.2">
      <c r="A548" s="7"/>
      <c r="B548" s="8"/>
      <c r="C548" s="8"/>
      <c r="D548" s="202"/>
    </row>
    <row r="549" spans="1:4" ht="27.75" customHeight="1" x14ac:dyDescent="0.2">
      <c r="A549" s="7"/>
      <c r="B549" s="8"/>
      <c r="C549" s="8"/>
      <c r="D549" s="202"/>
    </row>
    <row r="550" spans="1:4" ht="27.75" customHeight="1" x14ac:dyDescent="0.2">
      <c r="A550" s="7"/>
      <c r="B550" s="8"/>
      <c r="C550" s="8"/>
      <c r="D550" s="202"/>
    </row>
    <row r="551" spans="1:4" ht="27.75" customHeight="1" x14ac:dyDescent="0.2">
      <c r="A551" s="7"/>
      <c r="B551" s="8"/>
      <c r="C551" s="8"/>
      <c r="D551" s="202"/>
    </row>
    <row r="552" spans="1:4" ht="27.75" customHeight="1" x14ac:dyDescent="0.2">
      <c r="A552" s="7"/>
      <c r="B552" s="8"/>
      <c r="C552" s="8"/>
      <c r="D552" s="202"/>
    </row>
    <row r="553" spans="1:4" ht="27.75" customHeight="1" x14ac:dyDescent="0.2">
      <c r="A553" s="7"/>
      <c r="B553" s="8"/>
      <c r="C553" s="8"/>
      <c r="D553" s="202"/>
    </row>
    <row r="554" spans="1:4" ht="27.75" customHeight="1" x14ac:dyDescent="0.2">
      <c r="A554" s="7"/>
      <c r="B554" s="8"/>
      <c r="C554" s="8"/>
      <c r="D554" s="202"/>
    </row>
    <row r="555" spans="1:4" ht="27.75" customHeight="1" x14ac:dyDescent="0.2">
      <c r="A555" s="7"/>
      <c r="B555" s="8"/>
      <c r="C555" s="8"/>
      <c r="D555" s="202"/>
    </row>
    <row r="556" spans="1:4" ht="27.75" customHeight="1" x14ac:dyDescent="0.2">
      <c r="A556" s="7"/>
      <c r="B556" s="8"/>
      <c r="C556" s="8"/>
      <c r="D556" s="202"/>
    </row>
    <row r="557" spans="1:4" ht="27.75" customHeight="1" x14ac:dyDescent="0.2">
      <c r="A557" s="7"/>
      <c r="B557" s="8"/>
      <c r="C557" s="8"/>
      <c r="D557" s="202"/>
    </row>
    <row r="558" spans="1:4" ht="27.75" customHeight="1" x14ac:dyDescent="0.2">
      <c r="A558" s="7"/>
      <c r="B558" s="8"/>
      <c r="C558" s="8"/>
      <c r="D558" s="202"/>
    </row>
    <row r="559" spans="1:4" ht="27.75" customHeight="1" x14ac:dyDescent="0.2">
      <c r="A559" s="7"/>
      <c r="B559" s="8"/>
      <c r="C559" s="8"/>
      <c r="D559" s="202"/>
    </row>
    <row r="560" spans="1:4" ht="27.75" customHeight="1" x14ac:dyDescent="0.2">
      <c r="A560" s="7"/>
      <c r="B560" s="8"/>
      <c r="C560" s="8"/>
      <c r="D560" s="202"/>
    </row>
    <row r="561" spans="1:4" ht="27.75" customHeight="1" x14ac:dyDescent="0.2">
      <c r="A561" s="7"/>
      <c r="B561" s="8"/>
      <c r="C561" s="8"/>
      <c r="D561" s="202"/>
    </row>
    <row r="562" spans="1:4" ht="27.75" customHeight="1" x14ac:dyDescent="0.2">
      <c r="A562" s="7"/>
      <c r="B562" s="8"/>
      <c r="C562" s="8"/>
      <c r="D562" s="202"/>
    </row>
    <row r="563" spans="1:4" ht="27.75" customHeight="1" x14ac:dyDescent="0.2">
      <c r="A563" s="7"/>
      <c r="B563" s="8"/>
      <c r="C563" s="8"/>
      <c r="D563" s="202"/>
    </row>
    <row r="564" spans="1:4" ht="27.75" customHeight="1" x14ac:dyDescent="0.2">
      <c r="A564" s="7"/>
      <c r="B564" s="8"/>
      <c r="C564" s="8"/>
      <c r="D564" s="202"/>
    </row>
    <row r="565" spans="1:4" ht="27.75" customHeight="1" x14ac:dyDescent="0.2">
      <c r="A565" s="7"/>
      <c r="B565" s="8"/>
      <c r="C565" s="8"/>
      <c r="D565" s="202"/>
    </row>
    <row r="566" spans="1:4" ht="27.75" customHeight="1" x14ac:dyDescent="0.2">
      <c r="A566" s="7"/>
      <c r="B566" s="8"/>
      <c r="C566" s="8"/>
      <c r="D566" s="202"/>
    </row>
    <row r="567" spans="1:4" ht="27.75" customHeight="1" x14ac:dyDescent="0.2">
      <c r="A567" s="7"/>
      <c r="B567" s="8"/>
      <c r="C567" s="8"/>
      <c r="D567" s="202"/>
    </row>
    <row r="568" spans="1:4" ht="27.75" customHeight="1" x14ac:dyDescent="0.2">
      <c r="A568" s="7"/>
      <c r="B568" s="8"/>
      <c r="C568" s="8"/>
      <c r="D568" s="202"/>
    </row>
    <row r="569" spans="1:4" ht="27.75" customHeight="1" x14ac:dyDescent="0.2">
      <c r="A569" s="7"/>
      <c r="B569" s="8"/>
      <c r="C569" s="8"/>
      <c r="D569" s="202"/>
    </row>
    <row r="570" spans="1:4" ht="27.75" customHeight="1" x14ac:dyDescent="0.2">
      <c r="A570" s="7"/>
      <c r="B570" s="8"/>
      <c r="C570" s="8"/>
      <c r="D570" s="202"/>
    </row>
    <row r="571" spans="1:4" ht="27.75" customHeight="1" x14ac:dyDescent="0.2">
      <c r="A571" s="7"/>
      <c r="B571" s="8"/>
      <c r="C571" s="8"/>
      <c r="D571" s="202"/>
    </row>
    <row r="572" spans="1:4" ht="27.75" customHeight="1" x14ac:dyDescent="0.2">
      <c r="A572" s="7"/>
      <c r="B572" s="8"/>
      <c r="C572" s="8"/>
      <c r="D572" s="202"/>
    </row>
    <row r="573" spans="1:4" ht="27.75" customHeight="1" x14ac:dyDescent="0.2">
      <c r="A573" s="7"/>
      <c r="B573" s="8"/>
      <c r="C573" s="8"/>
      <c r="D573" s="202"/>
    </row>
    <row r="574" spans="1:4" ht="27.75" customHeight="1" x14ac:dyDescent="0.2">
      <c r="A574" s="7"/>
      <c r="B574" s="8"/>
      <c r="C574" s="8"/>
      <c r="D574" s="202"/>
    </row>
    <row r="575" spans="1:4" ht="27.75" customHeight="1" x14ac:dyDescent="0.2">
      <c r="A575" s="7"/>
      <c r="B575" s="8"/>
      <c r="C575" s="8"/>
      <c r="D575" s="202"/>
    </row>
    <row r="576" spans="1:4" ht="27.75" customHeight="1" x14ac:dyDescent="0.2">
      <c r="A576" s="7"/>
      <c r="B576" s="8"/>
      <c r="C576" s="8"/>
      <c r="D576" s="202"/>
    </row>
    <row r="577" spans="1:4" ht="27.75" customHeight="1" x14ac:dyDescent="0.2">
      <c r="A577" s="7"/>
      <c r="B577" s="8"/>
      <c r="C577" s="8"/>
      <c r="D577" s="202"/>
    </row>
    <row r="578" spans="1:4" ht="27.75" customHeight="1" x14ac:dyDescent="0.2">
      <c r="A578" s="7"/>
      <c r="B578" s="8"/>
      <c r="C578" s="8"/>
      <c r="D578" s="202"/>
    </row>
    <row r="579" spans="1:4" ht="27.75" customHeight="1" x14ac:dyDescent="0.2">
      <c r="A579" s="7"/>
      <c r="B579" s="8"/>
      <c r="C579" s="8"/>
      <c r="D579" s="202"/>
    </row>
    <row r="580" spans="1:4" ht="27.75" customHeight="1" x14ac:dyDescent="0.2">
      <c r="A580" s="7"/>
      <c r="B580" s="8"/>
      <c r="C580" s="8"/>
      <c r="D580" s="202"/>
    </row>
    <row r="581" spans="1:4" ht="27.75" customHeight="1" x14ac:dyDescent="0.2">
      <c r="A581" s="7"/>
      <c r="B581" s="8"/>
      <c r="C581" s="8"/>
      <c r="D581" s="202"/>
    </row>
    <row r="582" spans="1:4" ht="27.75" customHeight="1" x14ac:dyDescent="0.2">
      <c r="A582" s="7"/>
      <c r="B582" s="8"/>
      <c r="C582" s="8"/>
      <c r="D582" s="202"/>
    </row>
    <row r="583" spans="1:4" ht="27.75" customHeight="1" x14ac:dyDescent="0.2">
      <c r="A583" s="7"/>
      <c r="B583" s="8"/>
      <c r="C583" s="8"/>
      <c r="D583" s="202"/>
    </row>
    <row r="584" spans="1:4" ht="27.75" customHeight="1" x14ac:dyDescent="0.2">
      <c r="A584" s="7"/>
      <c r="B584" s="8"/>
      <c r="C584" s="8"/>
      <c r="D584" s="202"/>
    </row>
    <row r="585" spans="1:4" ht="27.75" customHeight="1" x14ac:dyDescent="0.2">
      <c r="A585" s="7"/>
      <c r="B585" s="8"/>
      <c r="C585" s="8"/>
      <c r="D585" s="202"/>
    </row>
    <row r="586" spans="1:4" ht="27.75" customHeight="1" x14ac:dyDescent="0.2">
      <c r="A586" s="7"/>
      <c r="B586" s="8"/>
      <c r="C586" s="8"/>
      <c r="D586" s="202"/>
    </row>
    <row r="587" spans="1:4" ht="27.75" customHeight="1" x14ac:dyDescent="0.2">
      <c r="A587" s="7"/>
      <c r="B587" s="8"/>
      <c r="C587" s="8"/>
      <c r="D587" s="202"/>
    </row>
    <row r="588" spans="1:4" ht="27.75" customHeight="1" x14ac:dyDescent="0.2">
      <c r="A588" s="7"/>
      <c r="B588" s="8"/>
      <c r="C588" s="8"/>
      <c r="D588" s="202"/>
    </row>
    <row r="589" spans="1:4" ht="27.75" customHeight="1" x14ac:dyDescent="0.2">
      <c r="A589" s="7"/>
      <c r="B589" s="8"/>
      <c r="C589" s="8"/>
      <c r="D589" s="202"/>
    </row>
    <row r="590" spans="1:4" ht="27.75" customHeight="1" x14ac:dyDescent="0.2">
      <c r="A590" s="7"/>
      <c r="B590" s="8"/>
      <c r="C590" s="8"/>
      <c r="D590" s="202"/>
    </row>
    <row r="591" spans="1:4" ht="27.75" customHeight="1" x14ac:dyDescent="0.2">
      <c r="A591" s="7"/>
      <c r="B591" s="8"/>
      <c r="C591" s="8"/>
      <c r="D591" s="202"/>
    </row>
    <row r="592" spans="1:4" ht="27.75" customHeight="1" x14ac:dyDescent="0.2">
      <c r="A592" s="7"/>
      <c r="B592" s="8"/>
      <c r="C592" s="8"/>
      <c r="D592" s="202"/>
    </row>
    <row r="593" spans="1:4" ht="27.75" customHeight="1" x14ac:dyDescent="0.2">
      <c r="A593" s="7"/>
      <c r="B593" s="8"/>
      <c r="C593" s="8"/>
      <c r="D593" s="202"/>
    </row>
    <row r="594" spans="1:4" ht="27.75" customHeight="1" x14ac:dyDescent="0.2">
      <c r="A594" s="7"/>
      <c r="B594" s="8"/>
      <c r="C594" s="8"/>
      <c r="D594" s="202"/>
    </row>
    <row r="595" spans="1:4" ht="27.75" customHeight="1" x14ac:dyDescent="0.2">
      <c r="A595" s="7"/>
      <c r="B595" s="8"/>
      <c r="C595" s="8"/>
      <c r="D595" s="202"/>
    </row>
    <row r="596" spans="1:4" ht="27.75" customHeight="1" x14ac:dyDescent="0.2">
      <c r="A596" s="7"/>
      <c r="B596" s="8"/>
      <c r="C596" s="8"/>
      <c r="D596" s="202"/>
    </row>
    <row r="597" spans="1:4" ht="27.75" customHeight="1" x14ac:dyDescent="0.2">
      <c r="A597" s="7"/>
      <c r="B597" s="8"/>
      <c r="C597" s="8"/>
      <c r="D597" s="202"/>
    </row>
    <row r="598" spans="1:4" ht="27.75" customHeight="1" x14ac:dyDescent="0.2">
      <c r="A598" s="7"/>
      <c r="B598" s="8"/>
      <c r="C598" s="8"/>
      <c r="D598" s="202"/>
    </row>
    <row r="599" spans="1:4" ht="27.75" customHeight="1" x14ac:dyDescent="0.2">
      <c r="A599" s="7"/>
      <c r="B599" s="8"/>
      <c r="C599" s="8"/>
      <c r="D599" s="202"/>
    </row>
    <row r="600" spans="1:4" ht="27.75" customHeight="1" x14ac:dyDescent="0.2">
      <c r="A600" s="7"/>
      <c r="B600" s="8"/>
      <c r="C600" s="8"/>
      <c r="D600" s="202"/>
    </row>
    <row r="601" spans="1:4" ht="27.75" customHeight="1" x14ac:dyDescent="0.2">
      <c r="A601" s="7"/>
      <c r="B601" s="8"/>
      <c r="C601" s="8"/>
      <c r="D601" s="202"/>
    </row>
  </sheetData>
  <sheetProtection selectLockedCells="1" selectUnlockedCells="1"/>
  <mergeCells count="1">
    <mergeCell ref="A2:D2"/>
  </mergeCells>
  <phoneticPr fontId="8"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election activeCell="H14" sqref="H14"/>
    </sheetView>
  </sheetViews>
  <sheetFormatPr defaultColWidth="11.5703125" defaultRowHeight="12.75" x14ac:dyDescent="0.2"/>
  <cols>
    <col min="1" max="1" width="13.85546875" style="156" customWidth="1"/>
    <col min="2" max="2" width="37.42578125" style="156" bestFit="1" customWidth="1"/>
    <col min="3" max="3" width="19" style="157" customWidth="1"/>
    <col min="4" max="4" width="5.28515625" style="156" bestFit="1" customWidth="1"/>
    <col min="5" max="5" width="4.7109375" style="156" customWidth="1"/>
    <col min="6" max="6" width="29.140625" style="156" bestFit="1" customWidth="1"/>
    <col min="7" max="7" width="11.5703125" style="156"/>
    <col min="8" max="8" width="64.5703125" style="156" bestFit="1" customWidth="1"/>
    <col min="9" max="16384" width="11.5703125" style="156"/>
  </cols>
  <sheetData>
    <row r="1" spans="1:8" ht="26.25" customHeight="1" x14ac:dyDescent="0.35">
      <c r="A1" s="159" t="s">
        <v>20</v>
      </c>
      <c r="H1" s="158"/>
    </row>
    <row r="2" spans="1:8" ht="12.75" customHeight="1" x14ac:dyDescent="0.2">
      <c r="A2" s="159"/>
    </row>
    <row r="3" spans="1:8" ht="12.75" customHeight="1" x14ac:dyDescent="0.2">
      <c r="A3" s="159"/>
    </row>
    <row r="4" spans="1:8" ht="12.75" customHeight="1" x14ac:dyDescent="0.2">
      <c r="A4" s="159"/>
    </row>
    <row r="5" spans="1:8" ht="12.75" customHeight="1" x14ac:dyDescent="0.2">
      <c r="A5" s="159"/>
    </row>
    <row r="6" spans="1:8" ht="12.75" customHeight="1" x14ac:dyDescent="0.2">
      <c r="A6" s="159"/>
    </row>
    <row r="7" spans="1:8" ht="12.75" customHeight="1" x14ac:dyDescent="0.2">
      <c r="A7" s="159"/>
    </row>
    <row r="8" spans="1:8" ht="12.75" customHeight="1" x14ac:dyDescent="0.2">
      <c r="A8" s="159"/>
    </row>
    <row r="9" spans="1:8" ht="12.75" customHeight="1" x14ac:dyDescent="0.2">
      <c r="A9" s="159"/>
    </row>
    <row r="10" spans="1:8" ht="12.75" customHeight="1" x14ac:dyDescent="0.2">
      <c r="A10" s="159"/>
    </row>
    <row r="11" spans="1:8" ht="12.75" customHeight="1" x14ac:dyDescent="0.2">
      <c r="A11" s="159"/>
    </row>
    <row r="12" spans="1:8" ht="12.75" customHeight="1" x14ac:dyDescent="0.2">
      <c r="A12" s="159"/>
    </row>
    <row r="13" spans="1:8" ht="12.75" customHeight="1" x14ac:dyDescent="0.2">
      <c r="A13" s="159"/>
    </row>
    <row r="14" spans="1:8" ht="12.75" customHeight="1" x14ac:dyDescent="0.2">
      <c r="A14" s="159"/>
    </row>
    <row r="15" spans="1:8" ht="12.75" customHeight="1" x14ac:dyDescent="0.2">
      <c r="A15" s="159"/>
    </row>
    <row r="16" spans="1:8" ht="12.75" customHeight="1" x14ac:dyDescent="0.2">
      <c r="A16" s="159"/>
    </row>
    <row r="17" spans="1:8" ht="12.75" customHeight="1" x14ac:dyDescent="0.2">
      <c r="A17" s="159"/>
    </row>
    <row r="18" spans="1:8" ht="12.75" customHeight="1" x14ac:dyDescent="0.2">
      <c r="A18" s="159"/>
    </row>
    <row r="19" spans="1:8" ht="12.75" customHeight="1" x14ac:dyDescent="0.2">
      <c r="A19" s="159"/>
    </row>
    <row r="20" spans="1:8" ht="12.75" customHeight="1" x14ac:dyDescent="0.2">
      <c r="A20" s="159"/>
    </row>
    <row r="21" spans="1:8" ht="12.75" customHeight="1" x14ac:dyDescent="0.2">
      <c r="A21" s="159"/>
    </row>
    <row r="22" spans="1:8" ht="12.75" customHeight="1" x14ac:dyDescent="0.2">
      <c r="A22" s="159"/>
    </row>
    <row r="23" spans="1:8" ht="12.75" customHeight="1" x14ac:dyDescent="0.2">
      <c r="A23" s="159"/>
    </row>
    <row r="24" spans="1:8" ht="12.75" customHeight="1" x14ac:dyDescent="0.2">
      <c r="A24" s="159"/>
    </row>
    <row r="25" spans="1:8" ht="12.75" customHeight="1" x14ac:dyDescent="0.2">
      <c r="A25" s="159"/>
    </row>
    <row r="26" spans="1:8" ht="12.75" customHeight="1" x14ac:dyDescent="0.2">
      <c r="A26" s="159"/>
    </row>
    <row r="27" spans="1:8" ht="12.75" customHeight="1" x14ac:dyDescent="0.2">
      <c r="A27" s="159"/>
    </row>
    <row r="28" spans="1:8" s="161" customFormat="1" ht="51" x14ac:dyDescent="0.2">
      <c r="A28" s="55" t="s">
        <v>204</v>
      </c>
      <c r="B28" s="55" t="s">
        <v>205</v>
      </c>
      <c r="C28" s="55" t="s">
        <v>432</v>
      </c>
      <c r="D28" s="160"/>
      <c r="E28" s="160"/>
      <c r="F28" s="55" t="s">
        <v>433</v>
      </c>
      <c r="G28" s="55" t="s">
        <v>434</v>
      </c>
      <c r="H28" s="55" t="s">
        <v>435</v>
      </c>
    </row>
    <row r="29" spans="1:8" x14ac:dyDescent="0.2">
      <c r="A29" s="166">
        <v>3</v>
      </c>
      <c r="B29" s="162" t="s">
        <v>206</v>
      </c>
      <c r="C29" s="165" t="s">
        <v>441</v>
      </c>
      <c r="F29" s="156" t="s">
        <v>438</v>
      </c>
      <c r="G29" s="163">
        <v>43626</v>
      </c>
      <c r="H29" s="156" t="s">
        <v>439</v>
      </c>
    </row>
    <row r="30" spans="1:8" x14ac:dyDescent="0.2">
      <c r="A30" s="166">
        <v>4</v>
      </c>
      <c r="B30" s="162" t="s">
        <v>206</v>
      </c>
      <c r="C30" s="165" t="s">
        <v>441</v>
      </c>
      <c r="F30" s="156" t="s">
        <v>443</v>
      </c>
      <c r="G30" s="163">
        <v>43626</v>
      </c>
      <c r="H30" s="156" t="s">
        <v>439</v>
      </c>
    </row>
    <row r="31" spans="1:8" x14ac:dyDescent="0.2">
      <c r="A31" s="166">
        <v>5</v>
      </c>
      <c r="B31" s="162" t="s">
        <v>207</v>
      </c>
      <c r="C31" s="165" t="s">
        <v>441</v>
      </c>
      <c r="F31" s="156" t="s">
        <v>442</v>
      </c>
      <c r="G31" s="163">
        <v>43626</v>
      </c>
      <c r="H31" s="156" t="s">
        <v>439</v>
      </c>
    </row>
    <row r="32" spans="1:8" x14ac:dyDescent="0.2">
      <c r="A32" s="166">
        <v>6</v>
      </c>
      <c r="B32" s="162" t="s">
        <v>208</v>
      </c>
      <c r="C32" s="165" t="s">
        <v>441</v>
      </c>
      <c r="F32" s="156" t="s">
        <v>444</v>
      </c>
      <c r="G32" s="163">
        <v>43626</v>
      </c>
      <c r="H32" s="156" t="s">
        <v>445</v>
      </c>
    </row>
    <row r="33" spans="1:8" x14ac:dyDescent="0.2">
      <c r="A33" s="166">
        <v>7</v>
      </c>
      <c r="B33" s="162" t="s">
        <v>208</v>
      </c>
      <c r="C33" s="165" t="s">
        <v>441</v>
      </c>
      <c r="G33" s="163"/>
      <c r="H33" s="164"/>
    </row>
    <row r="34" spans="1:8" x14ac:dyDescent="0.2">
      <c r="A34" s="166">
        <v>8</v>
      </c>
      <c r="B34" s="162" t="s">
        <v>208</v>
      </c>
      <c r="C34" s="165" t="s">
        <v>441</v>
      </c>
      <c r="F34" s="164"/>
      <c r="G34" s="163"/>
    </row>
    <row r="35" spans="1:8" x14ac:dyDescent="0.2">
      <c r="A35" s="166">
        <v>9</v>
      </c>
      <c r="B35" s="162" t="s">
        <v>208</v>
      </c>
      <c r="C35" s="165" t="s">
        <v>441</v>
      </c>
      <c r="G35" s="163"/>
      <c r="H35" s="164"/>
    </row>
    <row r="36" spans="1:8" x14ac:dyDescent="0.2">
      <c r="A36" s="166">
        <v>10</v>
      </c>
      <c r="B36" s="162" t="s">
        <v>208</v>
      </c>
      <c r="C36" s="165" t="s">
        <v>441</v>
      </c>
      <c r="G36" s="163"/>
      <c r="H36" s="164"/>
    </row>
    <row r="37" spans="1:8" x14ac:dyDescent="0.2">
      <c r="A37" s="166">
        <v>11</v>
      </c>
      <c r="B37" s="162" t="s">
        <v>208</v>
      </c>
      <c r="C37" s="165" t="s">
        <v>441</v>
      </c>
      <c r="G37" s="163"/>
    </row>
    <row r="38" spans="1:8" x14ac:dyDescent="0.2">
      <c r="A38" s="166">
        <v>12</v>
      </c>
      <c r="B38" s="162" t="s">
        <v>208</v>
      </c>
      <c r="C38" s="165" t="s">
        <v>441</v>
      </c>
      <c r="G38" s="163"/>
    </row>
    <row r="39" spans="1:8" x14ac:dyDescent="0.2">
      <c r="A39" s="166">
        <v>13</v>
      </c>
      <c r="B39" s="162" t="s">
        <v>209</v>
      </c>
      <c r="C39" s="165" t="s">
        <v>441</v>
      </c>
      <c r="G39" s="163"/>
    </row>
    <row r="40" spans="1:8" x14ac:dyDescent="0.2">
      <c r="A40" s="166">
        <v>15</v>
      </c>
      <c r="B40" s="162" t="s">
        <v>209</v>
      </c>
      <c r="C40" s="165" t="s">
        <v>441</v>
      </c>
      <c r="F40" s="164"/>
      <c r="G40" s="163"/>
      <c r="H40" s="164"/>
    </row>
    <row r="41" spans="1:8" x14ac:dyDescent="0.2">
      <c r="A41" s="166">
        <v>16</v>
      </c>
      <c r="B41" s="162" t="s">
        <v>210</v>
      </c>
      <c r="C41" s="165" t="s">
        <v>441</v>
      </c>
      <c r="G41" s="163"/>
      <c r="H41" s="164"/>
    </row>
    <row r="42" spans="1:8" x14ac:dyDescent="0.2">
      <c r="A42" s="166">
        <v>17</v>
      </c>
      <c r="B42" s="162" t="s">
        <v>210</v>
      </c>
      <c r="C42" s="165" t="s">
        <v>441</v>
      </c>
      <c r="G42" s="163"/>
    </row>
    <row r="43" spans="1:8" x14ac:dyDescent="0.2">
      <c r="A43" s="166">
        <v>18</v>
      </c>
      <c r="B43" s="162" t="s">
        <v>210</v>
      </c>
      <c r="C43" s="165" t="s">
        <v>441</v>
      </c>
      <c r="G43" s="163"/>
    </row>
    <row r="44" spans="1:8" x14ac:dyDescent="0.2">
      <c r="A44" s="166">
        <v>19</v>
      </c>
      <c r="B44" s="162" t="s">
        <v>210</v>
      </c>
      <c r="C44" s="165" t="s">
        <v>441</v>
      </c>
      <c r="G44" s="163"/>
    </row>
    <row r="45" spans="1:8" x14ac:dyDescent="0.2">
      <c r="A45" s="166">
        <v>20</v>
      </c>
      <c r="B45" s="162" t="s">
        <v>210</v>
      </c>
      <c r="C45" s="165" t="s">
        <v>441</v>
      </c>
      <c r="G45" s="163"/>
    </row>
    <row r="46" spans="1:8" x14ac:dyDescent="0.2">
      <c r="A46" s="166">
        <v>21</v>
      </c>
      <c r="B46" s="162" t="s">
        <v>210</v>
      </c>
      <c r="C46" s="165" t="s">
        <v>441</v>
      </c>
      <c r="G46" s="163"/>
    </row>
    <row r="47" spans="1:8" x14ac:dyDescent="0.2">
      <c r="A47" s="166">
        <v>22</v>
      </c>
      <c r="B47" s="162" t="s">
        <v>210</v>
      </c>
      <c r="C47" s="165" t="s">
        <v>441</v>
      </c>
      <c r="G47" s="163"/>
    </row>
    <row r="48" spans="1:8" x14ac:dyDescent="0.2">
      <c r="A48" s="166">
        <v>23</v>
      </c>
      <c r="B48" s="162" t="s">
        <v>211</v>
      </c>
      <c r="C48" s="165" t="s">
        <v>441</v>
      </c>
      <c r="G48" s="163"/>
    </row>
    <row r="49" spans="1:8" x14ac:dyDescent="0.2">
      <c r="A49" s="166">
        <v>24</v>
      </c>
      <c r="B49" s="162" t="s">
        <v>211</v>
      </c>
      <c r="C49" s="165" t="s">
        <v>441</v>
      </c>
      <c r="G49" s="163"/>
    </row>
    <row r="50" spans="1:8" x14ac:dyDescent="0.2">
      <c r="A50" s="166">
        <v>25</v>
      </c>
      <c r="B50" s="162" t="s">
        <v>211</v>
      </c>
      <c r="C50" s="165" t="s">
        <v>441</v>
      </c>
      <c r="G50" s="163"/>
    </row>
    <row r="51" spans="1:8" x14ac:dyDescent="0.2">
      <c r="A51" s="166">
        <v>26</v>
      </c>
      <c r="B51" s="162" t="s">
        <v>211</v>
      </c>
      <c r="C51" s="165" t="s">
        <v>441</v>
      </c>
      <c r="G51" s="163"/>
    </row>
    <row r="52" spans="1:8" x14ac:dyDescent="0.2">
      <c r="A52" s="166">
        <v>28</v>
      </c>
      <c r="B52" s="162" t="s">
        <v>211</v>
      </c>
      <c r="C52" s="165" t="s">
        <v>441</v>
      </c>
      <c r="G52" s="163"/>
    </row>
    <row r="53" spans="1:8" x14ac:dyDescent="0.2">
      <c r="A53" s="166">
        <v>29</v>
      </c>
      <c r="B53" s="162" t="s">
        <v>211</v>
      </c>
      <c r="C53" s="165" t="s">
        <v>441</v>
      </c>
      <c r="G53" s="163"/>
    </row>
    <row r="54" spans="1:8" x14ac:dyDescent="0.2">
      <c r="A54" s="166">
        <v>30</v>
      </c>
      <c r="B54" s="162" t="s">
        <v>211</v>
      </c>
      <c r="C54" s="165" t="s">
        <v>441</v>
      </c>
      <c r="G54" s="163"/>
    </row>
    <row r="55" spans="1:8" x14ac:dyDescent="0.2">
      <c r="A55" s="166">
        <v>31</v>
      </c>
      <c r="B55" s="162" t="s">
        <v>211</v>
      </c>
      <c r="C55" s="165" t="s">
        <v>441</v>
      </c>
      <c r="G55" s="163"/>
    </row>
    <row r="56" spans="1:8" x14ac:dyDescent="0.2">
      <c r="A56" s="166">
        <v>32</v>
      </c>
      <c r="B56" s="162" t="s">
        <v>211</v>
      </c>
      <c r="C56" s="165" t="s">
        <v>441</v>
      </c>
      <c r="F56" s="164"/>
      <c r="G56" s="163"/>
      <c r="H56" s="164"/>
    </row>
    <row r="57" spans="1:8" x14ac:dyDescent="0.2">
      <c r="A57" s="166">
        <v>33</v>
      </c>
      <c r="B57" s="162" t="s">
        <v>211</v>
      </c>
      <c r="C57" s="165" t="s">
        <v>441</v>
      </c>
      <c r="F57" s="164"/>
      <c r="G57" s="163"/>
      <c r="H57" s="164"/>
    </row>
    <row r="58" spans="1:8" x14ac:dyDescent="0.2">
      <c r="A58" s="166">
        <v>34</v>
      </c>
      <c r="B58" s="162" t="s">
        <v>211</v>
      </c>
      <c r="C58" s="165" t="s">
        <v>441</v>
      </c>
      <c r="F58" s="164"/>
      <c r="G58" s="163"/>
      <c r="H58" s="164"/>
    </row>
    <row r="59" spans="1:8" x14ac:dyDescent="0.2">
      <c r="A59" s="166">
        <v>35</v>
      </c>
      <c r="B59" s="162" t="s">
        <v>211</v>
      </c>
      <c r="C59" s="165" t="s">
        <v>441</v>
      </c>
      <c r="F59" s="164"/>
      <c r="G59" s="163"/>
      <c r="H59" s="164"/>
    </row>
    <row r="60" spans="1:8" x14ac:dyDescent="0.2">
      <c r="A60" s="166">
        <v>36</v>
      </c>
      <c r="B60" s="162" t="s">
        <v>211</v>
      </c>
      <c r="C60" s="165" t="s">
        <v>441</v>
      </c>
      <c r="F60" s="164"/>
      <c r="G60" s="163"/>
      <c r="H60" s="164"/>
    </row>
    <row r="61" spans="1:8" x14ac:dyDescent="0.2">
      <c r="A61" s="166">
        <v>37</v>
      </c>
      <c r="B61" s="162" t="s">
        <v>211</v>
      </c>
      <c r="C61" s="165" t="s">
        <v>441</v>
      </c>
      <c r="F61" s="164"/>
      <c r="G61" s="163"/>
      <c r="H61" s="164"/>
    </row>
    <row r="62" spans="1:8" x14ac:dyDescent="0.2">
      <c r="A62" s="166">
        <v>38</v>
      </c>
      <c r="B62" s="162" t="s">
        <v>211</v>
      </c>
      <c r="C62" s="165" t="s">
        <v>441</v>
      </c>
      <c r="F62" s="164"/>
      <c r="G62" s="163"/>
      <c r="H62" s="164"/>
    </row>
    <row r="63" spans="1:8" x14ac:dyDescent="0.2">
      <c r="A63" s="166">
        <v>39</v>
      </c>
      <c r="B63" s="162" t="s">
        <v>211</v>
      </c>
      <c r="C63" s="165" t="s">
        <v>441</v>
      </c>
      <c r="F63" s="164"/>
      <c r="G63" s="163"/>
      <c r="H63" s="164"/>
    </row>
    <row r="64" spans="1:8" x14ac:dyDescent="0.2">
      <c r="A64" s="166">
        <v>40</v>
      </c>
      <c r="B64" s="162" t="s">
        <v>210</v>
      </c>
      <c r="C64" s="165" t="s">
        <v>441</v>
      </c>
      <c r="F64" s="164"/>
      <c r="G64" s="163"/>
      <c r="H64" s="164"/>
    </row>
    <row r="65" spans="1:8" x14ac:dyDescent="0.2">
      <c r="A65" s="166">
        <v>41</v>
      </c>
      <c r="B65" s="162" t="s">
        <v>212</v>
      </c>
      <c r="C65" s="165" t="s">
        <v>441</v>
      </c>
      <c r="F65" s="164"/>
      <c r="G65" s="163"/>
      <c r="H65" s="164"/>
    </row>
    <row r="66" spans="1:8" x14ac:dyDescent="0.2">
      <c r="A66" s="166">
        <v>42</v>
      </c>
      <c r="B66" s="162" t="s">
        <v>213</v>
      </c>
      <c r="C66" s="165" t="s">
        <v>441</v>
      </c>
      <c r="F66" s="164"/>
      <c r="G66" s="163"/>
      <c r="H66" s="164"/>
    </row>
    <row r="67" spans="1:8" x14ac:dyDescent="0.2">
      <c r="A67" s="166">
        <v>43</v>
      </c>
      <c r="B67" s="162" t="s">
        <v>213</v>
      </c>
      <c r="C67" s="165" t="s">
        <v>441</v>
      </c>
      <c r="F67" s="164"/>
      <c r="G67" s="163"/>
      <c r="H67" s="164"/>
    </row>
    <row r="68" spans="1:8" x14ac:dyDescent="0.2">
      <c r="A68" s="166">
        <v>44</v>
      </c>
      <c r="B68" s="162" t="s">
        <v>212</v>
      </c>
      <c r="C68" s="165" t="s">
        <v>441</v>
      </c>
      <c r="F68" s="164"/>
      <c r="G68" s="163"/>
      <c r="H68" s="164"/>
    </row>
    <row r="69" spans="1:8" x14ac:dyDescent="0.2">
      <c r="A69" s="166">
        <v>45</v>
      </c>
      <c r="B69" s="162" t="s">
        <v>214</v>
      </c>
      <c r="C69" s="165" t="s">
        <v>441</v>
      </c>
      <c r="F69" s="164"/>
      <c r="G69" s="163"/>
      <c r="H69" s="164"/>
    </row>
    <row r="70" spans="1:8" x14ac:dyDescent="0.2">
      <c r="A70" s="166">
        <v>46</v>
      </c>
      <c r="B70" s="162" t="s">
        <v>215</v>
      </c>
      <c r="C70" s="165" t="s">
        <v>441</v>
      </c>
      <c r="F70" s="164"/>
      <c r="G70" s="163"/>
      <c r="H70" s="164"/>
    </row>
    <row r="71" spans="1:8" x14ac:dyDescent="0.2">
      <c r="A71" s="166">
        <v>47</v>
      </c>
      <c r="B71" s="162" t="s">
        <v>216</v>
      </c>
      <c r="C71" s="165" t="s">
        <v>441</v>
      </c>
      <c r="F71" s="164"/>
      <c r="G71" s="163"/>
      <c r="H71" s="164"/>
    </row>
    <row r="72" spans="1:8" x14ac:dyDescent="0.2">
      <c r="A72" s="166">
        <v>48</v>
      </c>
      <c r="B72" s="162" t="s">
        <v>217</v>
      </c>
      <c r="C72" s="165" t="s">
        <v>441</v>
      </c>
      <c r="F72" s="164"/>
      <c r="G72" s="163"/>
      <c r="H72" s="164"/>
    </row>
    <row r="73" spans="1:8" x14ac:dyDescent="0.2">
      <c r="A73" s="166">
        <v>49</v>
      </c>
      <c r="B73" s="162" t="s">
        <v>210</v>
      </c>
      <c r="C73" s="165" t="s">
        <v>441</v>
      </c>
      <c r="F73" s="164"/>
      <c r="G73" s="163"/>
      <c r="H73" s="164"/>
    </row>
    <row r="74" spans="1:8" x14ac:dyDescent="0.2">
      <c r="A74" s="166">
        <v>50</v>
      </c>
      <c r="B74" s="162" t="s">
        <v>218</v>
      </c>
      <c r="C74" s="165" t="s">
        <v>441</v>
      </c>
      <c r="F74" s="164"/>
      <c r="G74" s="163"/>
      <c r="H74" s="164"/>
    </row>
    <row r="75" spans="1:8" x14ac:dyDescent="0.2">
      <c r="A75" s="166">
        <v>51</v>
      </c>
      <c r="B75" s="162" t="s">
        <v>219</v>
      </c>
      <c r="C75" s="165" t="s">
        <v>440</v>
      </c>
      <c r="F75" s="164"/>
      <c r="G75" s="163"/>
      <c r="H75" s="164"/>
    </row>
    <row r="76" spans="1:8" x14ac:dyDescent="0.2">
      <c r="A76" s="166">
        <v>52</v>
      </c>
      <c r="B76" s="162" t="s">
        <v>220</v>
      </c>
      <c r="C76" s="165" t="s">
        <v>441</v>
      </c>
      <c r="F76" s="164"/>
      <c r="G76" s="163"/>
      <c r="H76" s="164"/>
    </row>
    <row r="77" spans="1:8" x14ac:dyDescent="0.2">
      <c r="A77" s="166">
        <v>53</v>
      </c>
      <c r="B77" s="162" t="s">
        <v>220</v>
      </c>
      <c r="C77" s="165" t="s">
        <v>441</v>
      </c>
      <c r="F77" s="164"/>
      <c r="G77" s="163"/>
      <c r="H77" s="164"/>
    </row>
    <row r="78" spans="1:8" x14ac:dyDescent="0.2">
      <c r="A78" s="166">
        <v>55</v>
      </c>
      <c r="B78" s="162" t="s">
        <v>220</v>
      </c>
      <c r="C78" s="165" t="s">
        <v>441</v>
      </c>
      <c r="F78" s="164"/>
      <c r="G78" s="163"/>
      <c r="H78" s="164"/>
    </row>
    <row r="79" spans="1:8" x14ac:dyDescent="0.2">
      <c r="A79" s="166">
        <v>56</v>
      </c>
      <c r="B79" s="162" t="s">
        <v>220</v>
      </c>
      <c r="C79" s="165" t="s">
        <v>441</v>
      </c>
      <c r="F79" s="164"/>
      <c r="G79" s="163"/>
      <c r="H79" s="164"/>
    </row>
    <row r="80" spans="1:8" x14ac:dyDescent="0.2">
      <c r="A80" s="166">
        <v>57</v>
      </c>
      <c r="B80" s="162" t="s">
        <v>220</v>
      </c>
      <c r="C80" s="165" t="s">
        <v>441</v>
      </c>
      <c r="F80" s="164"/>
      <c r="G80" s="163"/>
      <c r="H80" s="164"/>
    </row>
    <row r="81" spans="1:8" x14ac:dyDescent="0.2">
      <c r="A81" s="166">
        <v>58</v>
      </c>
      <c r="B81" s="162" t="s">
        <v>221</v>
      </c>
      <c r="C81" s="165" t="s">
        <v>440</v>
      </c>
      <c r="F81" s="164"/>
      <c r="G81" s="163"/>
      <c r="H81" s="164"/>
    </row>
    <row r="82" spans="1:8" x14ac:dyDescent="0.2">
      <c r="A82" s="166">
        <v>59</v>
      </c>
      <c r="B82" s="162" t="s">
        <v>220</v>
      </c>
      <c r="C82" s="165" t="s">
        <v>441</v>
      </c>
      <c r="F82" s="164"/>
      <c r="G82" s="163"/>
      <c r="H82" s="164"/>
    </row>
    <row r="83" spans="1:8" x14ac:dyDescent="0.2">
      <c r="A83" s="166">
        <v>60</v>
      </c>
      <c r="B83" s="162" t="s">
        <v>220</v>
      </c>
      <c r="C83" s="165" t="s">
        <v>441</v>
      </c>
      <c r="F83" s="164"/>
      <c r="G83" s="163"/>
      <c r="H83" s="164"/>
    </row>
    <row r="84" spans="1:8" x14ac:dyDescent="0.2">
      <c r="A84" s="166">
        <v>62</v>
      </c>
      <c r="B84" s="162" t="s">
        <v>222</v>
      </c>
      <c r="C84" s="165" t="s">
        <v>440</v>
      </c>
    </row>
    <row r="85" spans="1:8" x14ac:dyDescent="0.2">
      <c r="A85" s="166">
        <v>63</v>
      </c>
      <c r="B85" s="162" t="s">
        <v>213</v>
      </c>
      <c r="C85" s="165" t="s">
        <v>441</v>
      </c>
    </row>
    <row r="86" spans="1:8" x14ac:dyDescent="0.2">
      <c r="A86" s="166">
        <v>64</v>
      </c>
      <c r="B86" s="162" t="s">
        <v>220</v>
      </c>
      <c r="C86" s="165" t="s">
        <v>441</v>
      </c>
    </row>
    <row r="87" spans="1:8" x14ac:dyDescent="0.2">
      <c r="A87" s="166">
        <v>65</v>
      </c>
      <c r="B87" s="162" t="s">
        <v>223</v>
      </c>
      <c r="C87" s="165" t="s">
        <v>441</v>
      </c>
    </row>
    <row r="88" spans="1:8" x14ac:dyDescent="0.2">
      <c r="A88" s="166">
        <v>66</v>
      </c>
      <c r="B88" s="162" t="s">
        <v>223</v>
      </c>
      <c r="C88" s="165" t="s">
        <v>441</v>
      </c>
    </row>
    <row r="89" spans="1:8" x14ac:dyDescent="0.2">
      <c r="A89" s="166">
        <v>67</v>
      </c>
      <c r="B89" s="162" t="s">
        <v>224</v>
      </c>
      <c r="C89" s="165" t="s">
        <v>441</v>
      </c>
    </row>
    <row r="90" spans="1:8" x14ac:dyDescent="0.2">
      <c r="A90" s="166">
        <v>71</v>
      </c>
      <c r="B90" s="162" t="s">
        <v>224</v>
      </c>
      <c r="C90" s="165" t="s">
        <v>441</v>
      </c>
    </row>
    <row r="91" spans="1:8" x14ac:dyDescent="0.2">
      <c r="A91" s="166">
        <v>72</v>
      </c>
      <c r="B91" s="162" t="s">
        <v>224</v>
      </c>
      <c r="C91" s="165" t="s">
        <v>441</v>
      </c>
    </row>
    <row r="92" spans="1:8" x14ac:dyDescent="0.2">
      <c r="A92" s="166">
        <v>73</v>
      </c>
      <c r="B92" s="162" t="s">
        <v>224</v>
      </c>
      <c r="C92" s="165" t="s">
        <v>441</v>
      </c>
    </row>
    <row r="93" spans="1:8" x14ac:dyDescent="0.2">
      <c r="A93" s="166">
        <v>74</v>
      </c>
      <c r="B93" s="162" t="s">
        <v>225</v>
      </c>
      <c r="C93" s="165" t="s">
        <v>441</v>
      </c>
    </row>
    <row r="94" spans="1:8" x14ac:dyDescent="0.2">
      <c r="A94" s="166">
        <v>75</v>
      </c>
      <c r="B94" s="162" t="s">
        <v>226</v>
      </c>
      <c r="C94" s="165" t="s">
        <v>441</v>
      </c>
    </row>
    <row r="95" spans="1:8" x14ac:dyDescent="0.2">
      <c r="A95" s="166">
        <v>76</v>
      </c>
      <c r="B95" s="162" t="s">
        <v>226</v>
      </c>
      <c r="C95" s="165" t="s">
        <v>441</v>
      </c>
    </row>
    <row r="96" spans="1:8" x14ac:dyDescent="0.2">
      <c r="A96" s="166">
        <v>77</v>
      </c>
      <c r="B96" s="162" t="s">
        <v>226</v>
      </c>
      <c r="C96" s="165" t="s">
        <v>441</v>
      </c>
    </row>
    <row r="97" spans="1:3" x14ac:dyDescent="0.2">
      <c r="A97" s="166">
        <v>78</v>
      </c>
      <c r="B97" s="162" t="s">
        <v>227</v>
      </c>
      <c r="C97" s="165" t="s">
        <v>441</v>
      </c>
    </row>
    <row r="98" spans="1:3" x14ac:dyDescent="0.2">
      <c r="A98" s="166">
        <v>79</v>
      </c>
      <c r="B98" s="162" t="s">
        <v>228</v>
      </c>
      <c r="C98" s="165" t="s">
        <v>440</v>
      </c>
    </row>
    <row r="99" spans="1:3" x14ac:dyDescent="0.2">
      <c r="A99" s="166">
        <v>80</v>
      </c>
      <c r="B99" s="162" t="s">
        <v>229</v>
      </c>
      <c r="C99" s="165" t="s">
        <v>441</v>
      </c>
    </row>
    <row r="100" spans="1:3" x14ac:dyDescent="0.2">
      <c r="A100" s="166">
        <v>81</v>
      </c>
      <c r="B100" s="162" t="s">
        <v>230</v>
      </c>
      <c r="C100" s="165" t="s">
        <v>441</v>
      </c>
    </row>
    <row r="101" spans="1:3" x14ac:dyDescent="0.2">
      <c r="A101" s="166">
        <v>82</v>
      </c>
      <c r="B101" s="162" t="s">
        <v>231</v>
      </c>
      <c r="C101" s="165" t="s">
        <v>441</v>
      </c>
    </row>
    <row r="102" spans="1:3" x14ac:dyDescent="0.2">
      <c r="A102" s="166">
        <v>83</v>
      </c>
      <c r="B102" s="162" t="s">
        <v>231</v>
      </c>
      <c r="C102" s="165" t="s">
        <v>441</v>
      </c>
    </row>
    <row r="103" spans="1:3" x14ac:dyDescent="0.2">
      <c r="A103" s="166">
        <v>84</v>
      </c>
      <c r="B103" s="162" t="s">
        <v>231</v>
      </c>
      <c r="C103" s="165" t="s">
        <v>441</v>
      </c>
    </row>
    <row r="104" spans="1:3" x14ac:dyDescent="0.2">
      <c r="A104" s="166">
        <v>85</v>
      </c>
      <c r="B104" s="162" t="s">
        <v>231</v>
      </c>
      <c r="C104" s="165" t="s">
        <v>441</v>
      </c>
    </row>
    <row r="105" spans="1:3" x14ac:dyDescent="0.2">
      <c r="A105" s="166">
        <v>86</v>
      </c>
      <c r="B105" s="162" t="s">
        <v>231</v>
      </c>
      <c r="C105" s="165" t="s">
        <v>441</v>
      </c>
    </row>
    <row r="106" spans="1:3" x14ac:dyDescent="0.2">
      <c r="A106" s="166">
        <v>87</v>
      </c>
      <c r="B106" s="162" t="s">
        <v>231</v>
      </c>
      <c r="C106" s="165" t="s">
        <v>441</v>
      </c>
    </row>
    <row r="107" spans="1:3" x14ac:dyDescent="0.2">
      <c r="A107" s="166">
        <v>88</v>
      </c>
      <c r="B107" s="162" t="s">
        <v>231</v>
      </c>
      <c r="C107" s="165" t="s">
        <v>441</v>
      </c>
    </row>
    <row r="108" spans="1:3" x14ac:dyDescent="0.2">
      <c r="A108" s="166">
        <v>91</v>
      </c>
      <c r="B108" s="162" t="s">
        <v>232</v>
      </c>
      <c r="C108" s="165" t="s">
        <v>441</v>
      </c>
    </row>
    <row r="109" spans="1:3" x14ac:dyDescent="0.2">
      <c r="A109" s="166">
        <v>92</v>
      </c>
      <c r="B109" s="162" t="s">
        <v>232</v>
      </c>
      <c r="C109" s="165" t="s">
        <v>441</v>
      </c>
    </row>
    <row r="110" spans="1:3" x14ac:dyDescent="0.2">
      <c r="A110" s="166">
        <v>93</v>
      </c>
      <c r="B110" s="162" t="s">
        <v>233</v>
      </c>
      <c r="C110" s="165" t="s">
        <v>440</v>
      </c>
    </row>
    <row r="111" spans="1:3" x14ac:dyDescent="0.2">
      <c r="A111" s="166">
        <v>94</v>
      </c>
      <c r="B111" s="162" t="s">
        <v>232</v>
      </c>
      <c r="C111" s="165" t="s">
        <v>441</v>
      </c>
    </row>
    <row r="112" spans="1:3" x14ac:dyDescent="0.2">
      <c r="A112" s="166">
        <v>95</v>
      </c>
      <c r="B112" s="162" t="s">
        <v>232</v>
      </c>
      <c r="C112" s="165" t="s">
        <v>441</v>
      </c>
    </row>
    <row r="113" spans="1:3" x14ac:dyDescent="0.2">
      <c r="A113" s="166">
        <v>96</v>
      </c>
      <c r="B113" s="162" t="s">
        <v>232</v>
      </c>
      <c r="C113" s="165" t="s">
        <v>441</v>
      </c>
    </row>
    <row r="114" spans="1:3" x14ac:dyDescent="0.2">
      <c r="A114" s="166">
        <v>97</v>
      </c>
      <c r="B114" s="162" t="s">
        <v>234</v>
      </c>
      <c r="C114" s="165" t="s">
        <v>441</v>
      </c>
    </row>
    <row r="115" spans="1:3" x14ac:dyDescent="0.2">
      <c r="A115" s="166">
        <v>98</v>
      </c>
      <c r="B115" s="162" t="s">
        <v>235</v>
      </c>
      <c r="C115" s="165" t="s">
        <v>441</v>
      </c>
    </row>
    <row r="116" spans="1:3" x14ac:dyDescent="0.2">
      <c r="A116" s="166">
        <v>99</v>
      </c>
      <c r="B116" s="162" t="s">
        <v>236</v>
      </c>
      <c r="C116" s="165" t="s">
        <v>441</v>
      </c>
    </row>
    <row r="117" spans="1:3" x14ac:dyDescent="0.2">
      <c r="A117" s="166">
        <v>100</v>
      </c>
      <c r="B117" s="162" t="s">
        <v>236</v>
      </c>
      <c r="C117" s="165" t="s">
        <v>441</v>
      </c>
    </row>
    <row r="118" spans="1:3" x14ac:dyDescent="0.2">
      <c r="A118" s="166">
        <v>101</v>
      </c>
      <c r="B118" s="162" t="s">
        <v>237</v>
      </c>
      <c r="C118" s="165" t="s">
        <v>441</v>
      </c>
    </row>
    <row r="119" spans="1:3" x14ac:dyDescent="0.2">
      <c r="A119" s="166">
        <v>102</v>
      </c>
      <c r="B119" s="162" t="s">
        <v>237</v>
      </c>
      <c r="C119" s="165" t="s">
        <v>441</v>
      </c>
    </row>
    <row r="120" spans="1:3" x14ac:dyDescent="0.2">
      <c r="A120" s="166">
        <v>103</v>
      </c>
      <c r="B120" s="162" t="s">
        <v>237</v>
      </c>
      <c r="C120" s="165" t="s">
        <v>441</v>
      </c>
    </row>
    <row r="121" spans="1:3" x14ac:dyDescent="0.2">
      <c r="A121" s="166">
        <v>104</v>
      </c>
      <c r="B121" s="162" t="s">
        <v>238</v>
      </c>
      <c r="C121" s="165" t="s">
        <v>441</v>
      </c>
    </row>
    <row r="122" spans="1:3" x14ac:dyDescent="0.2">
      <c r="A122" s="166">
        <v>105</v>
      </c>
      <c r="B122" s="162" t="s">
        <v>238</v>
      </c>
      <c r="C122" s="165" t="s">
        <v>441</v>
      </c>
    </row>
    <row r="123" spans="1:3" x14ac:dyDescent="0.2">
      <c r="A123" s="166">
        <v>106</v>
      </c>
      <c r="B123" s="162" t="s">
        <v>238</v>
      </c>
      <c r="C123" s="165" t="s">
        <v>441</v>
      </c>
    </row>
    <row r="124" spans="1:3" x14ac:dyDescent="0.2">
      <c r="A124" s="166">
        <v>107</v>
      </c>
      <c r="B124" s="162" t="s">
        <v>238</v>
      </c>
      <c r="C124" s="165" t="s">
        <v>441</v>
      </c>
    </row>
    <row r="125" spans="1:3" x14ac:dyDescent="0.2">
      <c r="A125" s="166">
        <v>108</v>
      </c>
      <c r="B125" s="162" t="s">
        <v>238</v>
      </c>
      <c r="C125" s="165" t="s">
        <v>441</v>
      </c>
    </row>
    <row r="126" spans="1:3" x14ac:dyDescent="0.2">
      <c r="A126" s="166">
        <v>109</v>
      </c>
      <c r="B126" s="162" t="s">
        <v>238</v>
      </c>
      <c r="C126" s="165" t="s">
        <v>441</v>
      </c>
    </row>
    <row r="127" spans="1:3" x14ac:dyDescent="0.2">
      <c r="A127" s="166">
        <v>110</v>
      </c>
      <c r="B127" s="162" t="s">
        <v>238</v>
      </c>
      <c r="C127" s="165" t="s">
        <v>441</v>
      </c>
    </row>
    <row r="128" spans="1:3" x14ac:dyDescent="0.2">
      <c r="A128" s="166">
        <v>111</v>
      </c>
      <c r="B128" s="162" t="s">
        <v>239</v>
      </c>
      <c r="C128" s="165" t="s">
        <v>441</v>
      </c>
    </row>
    <row r="129" spans="1:3" x14ac:dyDescent="0.2">
      <c r="A129" s="166">
        <v>112</v>
      </c>
      <c r="B129" s="162" t="s">
        <v>240</v>
      </c>
      <c r="C129" s="165" t="s">
        <v>441</v>
      </c>
    </row>
    <row r="130" spans="1:3" x14ac:dyDescent="0.2">
      <c r="A130" s="166">
        <v>113</v>
      </c>
      <c r="B130" s="162" t="s">
        <v>240</v>
      </c>
      <c r="C130" s="165" t="s">
        <v>441</v>
      </c>
    </row>
    <row r="131" spans="1:3" x14ac:dyDescent="0.2">
      <c r="A131" s="166">
        <v>115</v>
      </c>
      <c r="B131" s="162" t="s">
        <v>240</v>
      </c>
      <c r="C131" s="165" t="s">
        <v>441</v>
      </c>
    </row>
    <row r="132" spans="1:3" x14ac:dyDescent="0.2">
      <c r="A132" s="166">
        <v>116</v>
      </c>
      <c r="B132" s="162" t="s">
        <v>240</v>
      </c>
      <c r="C132" s="165" t="s">
        <v>441</v>
      </c>
    </row>
    <row r="133" spans="1:3" x14ac:dyDescent="0.2">
      <c r="A133" s="166">
        <v>117</v>
      </c>
      <c r="B133" s="162" t="s">
        <v>240</v>
      </c>
      <c r="C133" s="165" t="s">
        <v>441</v>
      </c>
    </row>
    <row r="134" spans="1:3" x14ac:dyDescent="0.2">
      <c r="A134" s="166">
        <v>118</v>
      </c>
      <c r="B134" s="162" t="s">
        <v>241</v>
      </c>
      <c r="C134" s="165" t="s">
        <v>441</v>
      </c>
    </row>
    <row r="135" spans="1:3" x14ac:dyDescent="0.2">
      <c r="A135" s="166">
        <v>119</v>
      </c>
      <c r="B135" s="162" t="s">
        <v>241</v>
      </c>
      <c r="C135" s="165" t="s">
        <v>441</v>
      </c>
    </row>
    <row r="136" spans="1:3" x14ac:dyDescent="0.2">
      <c r="A136" s="166">
        <v>120</v>
      </c>
      <c r="B136" s="162" t="s">
        <v>213</v>
      </c>
      <c r="C136" s="165" t="s">
        <v>441</v>
      </c>
    </row>
    <row r="137" spans="1:3" x14ac:dyDescent="0.2">
      <c r="A137" s="166">
        <v>121</v>
      </c>
      <c r="B137" s="162" t="s">
        <v>242</v>
      </c>
      <c r="C137" s="165" t="s">
        <v>440</v>
      </c>
    </row>
    <row r="138" spans="1:3" x14ac:dyDescent="0.2">
      <c r="A138" s="166">
        <v>122</v>
      </c>
      <c r="B138" s="162" t="s">
        <v>243</v>
      </c>
      <c r="C138" s="165" t="s">
        <v>440</v>
      </c>
    </row>
    <row r="139" spans="1:3" x14ac:dyDescent="0.2">
      <c r="A139" s="166">
        <v>123</v>
      </c>
      <c r="B139" s="162" t="s">
        <v>244</v>
      </c>
      <c r="C139" s="165" t="s">
        <v>440</v>
      </c>
    </row>
    <row r="140" spans="1:3" x14ac:dyDescent="0.2">
      <c r="A140" s="166">
        <v>124</v>
      </c>
      <c r="B140" s="162" t="s">
        <v>244</v>
      </c>
      <c r="C140" s="165" t="s">
        <v>440</v>
      </c>
    </row>
    <row r="141" spans="1:3" x14ac:dyDescent="0.2">
      <c r="A141" s="166">
        <v>125</v>
      </c>
      <c r="B141" s="162" t="s">
        <v>244</v>
      </c>
      <c r="C141" s="165" t="s">
        <v>440</v>
      </c>
    </row>
    <row r="142" spans="1:3" x14ac:dyDescent="0.2">
      <c r="A142" s="166">
        <v>126</v>
      </c>
      <c r="B142" s="162" t="s">
        <v>245</v>
      </c>
      <c r="C142" s="165" t="s">
        <v>440</v>
      </c>
    </row>
    <row r="143" spans="1:3" x14ac:dyDescent="0.2">
      <c r="A143" s="166">
        <v>127</v>
      </c>
      <c r="B143" s="162" t="s">
        <v>246</v>
      </c>
      <c r="C143" s="165" t="s">
        <v>440</v>
      </c>
    </row>
    <row r="144" spans="1:3" x14ac:dyDescent="0.2">
      <c r="A144" s="166">
        <v>128</v>
      </c>
      <c r="B144" s="162" t="s">
        <v>247</v>
      </c>
      <c r="C144" s="165" t="s">
        <v>440</v>
      </c>
    </row>
    <row r="145" spans="1:3" x14ac:dyDescent="0.2">
      <c r="A145" s="166">
        <v>129</v>
      </c>
      <c r="B145" s="162" t="s">
        <v>246</v>
      </c>
      <c r="C145" s="165" t="s">
        <v>440</v>
      </c>
    </row>
    <row r="146" spans="1:3" x14ac:dyDescent="0.2">
      <c r="A146" s="166">
        <v>130</v>
      </c>
      <c r="B146" s="162" t="s">
        <v>248</v>
      </c>
      <c r="C146" s="165" t="s">
        <v>440</v>
      </c>
    </row>
    <row r="147" spans="1:3" x14ac:dyDescent="0.2">
      <c r="A147" s="166">
        <v>131</v>
      </c>
      <c r="B147" s="162" t="s">
        <v>248</v>
      </c>
      <c r="C147" s="165" t="s">
        <v>440</v>
      </c>
    </row>
    <row r="148" spans="1:3" x14ac:dyDescent="0.2">
      <c r="A148" s="166">
        <v>132</v>
      </c>
      <c r="B148" s="162" t="s">
        <v>249</v>
      </c>
      <c r="C148" s="165" t="s">
        <v>440</v>
      </c>
    </row>
    <row r="149" spans="1:3" x14ac:dyDescent="0.2">
      <c r="A149" s="166">
        <v>133</v>
      </c>
      <c r="B149" s="162" t="s">
        <v>249</v>
      </c>
      <c r="C149" s="165" t="s">
        <v>440</v>
      </c>
    </row>
    <row r="150" spans="1:3" x14ac:dyDescent="0.2">
      <c r="A150" s="166">
        <v>134</v>
      </c>
      <c r="B150" s="162" t="s">
        <v>249</v>
      </c>
      <c r="C150" s="165" t="s">
        <v>440</v>
      </c>
    </row>
    <row r="151" spans="1:3" x14ac:dyDescent="0.2">
      <c r="A151" s="166">
        <v>135</v>
      </c>
      <c r="B151" s="162" t="s">
        <v>249</v>
      </c>
      <c r="C151" s="165" t="s">
        <v>440</v>
      </c>
    </row>
    <row r="152" spans="1:3" x14ac:dyDescent="0.2">
      <c r="A152" s="166">
        <v>136</v>
      </c>
      <c r="B152" s="162" t="s">
        <v>249</v>
      </c>
      <c r="C152" s="165" t="s">
        <v>440</v>
      </c>
    </row>
    <row r="153" spans="1:3" x14ac:dyDescent="0.2">
      <c r="A153" s="166">
        <v>137</v>
      </c>
      <c r="B153" s="162" t="s">
        <v>249</v>
      </c>
      <c r="C153" s="165" t="s">
        <v>440</v>
      </c>
    </row>
    <row r="154" spans="1:3" x14ac:dyDescent="0.2">
      <c r="A154" s="166">
        <v>138</v>
      </c>
      <c r="B154" s="162" t="s">
        <v>249</v>
      </c>
      <c r="C154" s="165" t="s">
        <v>440</v>
      </c>
    </row>
    <row r="155" spans="1:3" x14ac:dyDescent="0.2">
      <c r="A155" s="166">
        <v>140</v>
      </c>
      <c r="B155" s="162" t="s">
        <v>233</v>
      </c>
      <c r="C155" s="165" t="s">
        <v>440</v>
      </c>
    </row>
    <row r="156" spans="1:3" x14ac:dyDescent="0.2">
      <c r="A156" s="166">
        <v>141</v>
      </c>
      <c r="B156" s="162" t="s">
        <v>250</v>
      </c>
      <c r="C156" s="165" t="s">
        <v>440</v>
      </c>
    </row>
    <row r="157" spans="1:3" x14ac:dyDescent="0.2">
      <c r="A157" s="166">
        <v>142</v>
      </c>
      <c r="B157" s="162" t="s">
        <v>250</v>
      </c>
      <c r="C157" s="165" t="s">
        <v>440</v>
      </c>
    </row>
    <row r="158" spans="1:3" x14ac:dyDescent="0.2">
      <c r="A158" s="166">
        <v>143</v>
      </c>
      <c r="B158" s="162" t="s">
        <v>236</v>
      </c>
      <c r="C158" s="165" t="s">
        <v>441</v>
      </c>
    </row>
    <row r="159" spans="1:3" x14ac:dyDescent="0.2">
      <c r="A159" s="166">
        <v>144</v>
      </c>
      <c r="B159" s="162" t="s">
        <v>251</v>
      </c>
      <c r="C159" s="165" t="s">
        <v>440</v>
      </c>
    </row>
    <row r="160" spans="1:3" x14ac:dyDescent="0.2">
      <c r="A160" s="166">
        <v>145</v>
      </c>
      <c r="B160" s="162" t="s">
        <v>251</v>
      </c>
      <c r="C160" s="165" t="s">
        <v>440</v>
      </c>
    </row>
    <row r="161" spans="1:3" x14ac:dyDescent="0.2">
      <c r="A161" s="166">
        <v>146</v>
      </c>
      <c r="B161" s="162" t="s">
        <v>251</v>
      </c>
      <c r="C161" s="165" t="s">
        <v>440</v>
      </c>
    </row>
    <row r="162" spans="1:3" x14ac:dyDescent="0.2">
      <c r="A162" s="166">
        <v>147</v>
      </c>
      <c r="B162" s="162" t="s">
        <v>251</v>
      </c>
      <c r="C162" s="165" t="s">
        <v>440</v>
      </c>
    </row>
    <row r="163" spans="1:3" x14ac:dyDescent="0.2">
      <c r="A163" s="166">
        <v>148</v>
      </c>
      <c r="B163" s="162" t="s">
        <v>252</v>
      </c>
      <c r="C163" s="165" t="s">
        <v>440</v>
      </c>
    </row>
    <row r="164" spans="1:3" x14ac:dyDescent="0.2">
      <c r="A164" s="166">
        <v>149</v>
      </c>
      <c r="B164" s="162" t="s">
        <v>253</v>
      </c>
      <c r="C164" s="165" t="s">
        <v>440</v>
      </c>
    </row>
    <row r="165" spans="1:3" x14ac:dyDescent="0.2">
      <c r="A165" s="166">
        <v>150</v>
      </c>
      <c r="B165" s="162" t="s">
        <v>245</v>
      </c>
      <c r="C165" s="165" t="s">
        <v>440</v>
      </c>
    </row>
    <row r="166" spans="1:3" x14ac:dyDescent="0.2">
      <c r="A166" s="166">
        <v>151</v>
      </c>
      <c r="B166" s="162" t="s">
        <v>245</v>
      </c>
      <c r="C166" s="165" t="s">
        <v>440</v>
      </c>
    </row>
    <row r="167" spans="1:3" x14ac:dyDescent="0.2">
      <c r="A167" s="166">
        <v>152</v>
      </c>
      <c r="B167" s="162" t="s">
        <v>245</v>
      </c>
      <c r="C167" s="165" t="s">
        <v>440</v>
      </c>
    </row>
    <row r="168" spans="1:3" x14ac:dyDescent="0.2">
      <c r="A168" s="166">
        <v>153</v>
      </c>
      <c r="B168" s="162" t="s">
        <v>245</v>
      </c>
      <c r="C168" s="165" t="s">
        <v>440</v>
      </c>
    </row>
    <row r="169" spans="1:3" x14ac:dyDescent="0.2">
      <c r="A169" s="166">
        <v>154</v>
      </c>
      <c r="B169" s="162" t="s">
        <v>245</v>
      </c>
      <c r="C169" s="165" t="s">
        <v>440</v>
      </c>
    </row>
    <row r="170" spans="1:3" x14ac:dyDescent="0.2">
      <c r="A170" s="166">
        <v>155</v>
      </c>
      <c r="B170" s="162" t="s">
        <v>233</v>
      </c>
      <c r="C170" s="165" t="s">
        <v>441</v>
      </c>
    </row>
    <row r="171" spans="1:3" x14ac:dyDescent="0.2">
      <c r="A171" s="166">
        <v>156</v>
      </c>
      <c r="B171" s="162" t="s">
        <v>245</v>
      </c>
      <c r="C171" s="165" t="s">
        <v>440</v>
      </c>
    </row>
    <row r="172" spans="1:3" x14ac:dyDescent="0.2">
      <c r="A172" s="166">
        <v>157</v>
      </c>
      <c r="B172" s="162" t="s">
        <v>245</v>
      </c>
      <c r="C172" s="165" t="s">
        <v>440</v>
      </c>
    </row>
    <row r="173" spans="1:3" x14ac:dyDescent="0.2">
      <c r="A173" s="166">
        <v>158</v>
      </c>
      <c r="B173" s="162" t="s">
        <v>245</v>
      </c>
      <c r="C173" s="165" t="s">
        <v>440</v>
      </c>
    </row>
    <row r="174" spans="1:3" x14ac:dyDescent="0.2">
      <c r="A174" s="166">
        <v>159</v>
      </c>
      <c r="B174" s="162" t="s">
        <v>220</v>
      </c>
      <c r="C174" s="165" t="s">
        <v>441</v>
      </c>
    </row>
    <row r="175" spans="1:3" x14ac:dyDescent="0.2">
      <c r="A175" s="166">
        <v>160</v>
      </c>
      <c r="B175" s="162" t="s">
        <v>245</v>
      </c>
      <c r="C175" s="165" t="s">
        <v>440</v>
      </c>
    </row>
    <row r="176" spans="1:3" x14ac:dyDescent="0.2">
      <c r="A176" s="166">
        <v>161</v>
      </c>
      <c r="B176" s="162" t="s">
        <v>245</v>
      </c>
      <c r="C176" s="165" t="s">
        <v>440</v>
      </c>
    </row>
    <row r="177" spans="1:3" x14ac:dyDescent="0.2">
      <c r="A177" s="166">
        <v>162</v>
      </c>
      <c r="B177" s="162" t="s">
        <v>245</v>
      </c>
      <c r="C177" s="165" t="s">
        <v>440</v>
      </c>
    </row>
    <row r="178" spans="1:3" x14ac:dyDescent="0.2">
      <c r="A178" s="166">
        <v>163</v>
      </c>
      <c r="B178" s="162" t="s">
        <v>245</v>
      </c>
      <c r="C178" s="165" t="s">
        <v>440</v>
      </c>
    </row>
    <row r="179" spans="1:3" x14ac:dyDescent="0.2">
      <c r="A179" s="166">
        <v>164</v>
      </c>
      <c r="B179" s="162" t="s">
        <v>245</v>
      </c>
      <c r="C179" s="165" t="s">
        <v>440</v>
      </c>
    </row>
    <row r="180" spans="1:3" x14ac:dyDescent="0.2">
      <c r="A180" s="166">
        <v>165</v>
      </c>
      <c r="B180" s="162" t="s">
        <v>245</v>
      </c>
      <c r="C180" s="165" t="s">
        <v>440</v>
      </c>
    </row>
    <row r="181" spans="1:3" x14ac:dyDescent="0.2">
      <c r="A181" s="166">
        <v>166</v>
      </c>
      <c r="B181" s="162" t="s">
        <v>245</v>
      </c>
      <c r="C181" s="165" t="s">
        <v>440</v>
      </c>
    </row>
    <row r="182" spans="1:3" x14ac:dyDescent="0.2">
      <c r="A182" s="166">
        <v>167</v>
      </c>
      <c r="B182" s="162" t="s">
        <v>245</v>
      </c>
      <c r="C182" s="165" t="s">
        <v>440</v>
      </c>
    </row>
    <row r="183" spans="1:3" x14ac:dyDescent="0.2">
      <c r="A183" s="166">
        <v>168</v>
      </c>
      <c r="B183" s="162" t="s">
        <v>245</v>
      </c>
      <c r="C183" s="165" t="s">
        <v>440</v>
      </c>
    </row>
    <row r="184" spans="1:3" x14ac:dyDescent="0.2">
      <c r="A184" s="166">
        <v>169</v>
      </c>
      <c r="B184" s="162" t="s">
        <v>245</v>
      </c>
      <c r="C184" s="165" t="s">
        <v>440</v>
      </c>
    </row>
    <row r="185" spans="1:3" x14ac:dyDescent="0.2">
      <c r="A185" s="166">
        <v>170</v>
      </c>
      <c r="B185" s="162" t="s">
        <v>245</v>
      </c>
      <c r="C185" s="165" t="s">
        <v>440</v>
      </c>
    </row>
    <row r="186" spans="1:3" x14ac:dyDescent="0.2">
      <c r="A186" s="166">
        <v>171</v>
      </c>
      <c r="B186" s="162" t="s">
        <v>245</v>
      </c>
      <c r="C186" s="165" t="s">
        <v>440</v>
      </c>
    </row>
    <row r="187" spans="1:3" x14ac:dyDescent="0.2">
      <c r="A187" s="166">
        <v>172</v>
      </c>
      <c r="B187" s="162" t="s">
        <v>245</v>
      </c>
      <c r="C187" s="165" t="s">
        <v>440</v>
      </c>
    </row>
    <row r="188" spans="1:3" x14ac:dyDescent="0.2">
      <c r="A188" s="166">
        <v>173</v>
      </c>
      <c r="B188" s="162" t="s">
        <v>245</v>
      </c>
      <c r="C188" s="165" t="s">
        <v>440</v>
      </c>
    </row>
    <row r="189" spans="1:3" x14ac:dyDescent="0.2">
      <c r="A189" s="166">
        <v>174</v>
      </c>
      <c r="B189" s="162" t="s">
        <v>245</v>
      </c>
      <c r="C189" s="165" t="s">
        <v>440</v>
      </c>
    </row>
    <row r="190" spans="1:3" x14ac:dyDescent="0.2">
      <c r="A190" s="166">
        <v>175</v>
      </c>
      <c r="B190" s="162" t="s">
        <v>245</v>
      </c>
      <c r="C190" s="165" t="s">
        <v>440</v>
      </c>
    </row>
    <row r="191" spans="1:3" x14ac:dyDescent="0.2">
      <c r="A191" s="166">
        <v>176</v>
      </c>
      <c r="B191" s="162" t="s">
        <v>245</v>
      </c>
      <c r="C191" s="165" t="s">
        <v>440</v>
      </c>
    </row>
    <row r="192" spans="1:3" x14ac:dyDescent="0.2">
      <c r="A192" s="166">
        <v>177</v>
      </c>
      <c r="B192" s="162" t="s">
        <v>245</v>
      </c>
      <c r="C192" s="165" t="s">
        <v>440</v>
      </c>
    </row>
    <row r="193" spans="1:3" x14ac:dyDescent="0.2">
      <c r="A193" s="166">
        <v>178</v>
      </c>
      <c r="B193" s="162" t="s">
        <v>254</v>
      </c>
      <c r="C193" s="165" t="s">
        <v>440</v>
      </c>
    </row>
    <row r="194" spans="1:3" x14ac:dyDescent="0.2">
      <c r="A194" s="166">
        <v>179</v>
      </c>
      <c r="B194" s="162" t="s">
        <v>245</v>
      </c>
      <c r="C194" s="165" t="s">
        <v>440</v>
      </c>
    </row>
    <row r="195" spans="1:3" x14ac:dyDescent="0.2">
      <c r="A195" s="166">
        <v>180</v>
      </c>
      <c r="B195" s="162" t="s">
        <v>245</v>
      </c>
      <c r="C195" s="165" t="s">
        <v>440</v>
      </c>
    </row>
    <row r="196" spans="1:3" x14ac:dyDescent="0.2">
      <c r="A196" s="166">
        <v>181</v>
      </c>
      <c r="B196" s="162" t="s">
        <v>245</v>
      </c>
      <c r="C196" s="165" t="s">
        <v>440</v>
      </c>
    </row>
    <row r="197" spans="1:3" x14ac:dyDescent="0.2">
      <c r="A197" s="166">
        <v>182</v>
      </c>
      <c r="B197" s="162" t="s">
        <v>245</v>
      </c>
      <c r="C197" s="165" t="s">
        <v>440</v>
      </c>
    </row>
    <row r="198" spans="1:3" x14ac:dyDescent="0.2">
      <c r="A198" s="166">
        <v>183</v>
      </c>
      <c r="B198" s="162" t="s">
        <v>245</v>
      </c>
      <c r="C198" s="165" t="s">
        <v>440</v>
      </c>
    </row>
    <row r="199" spans="1:3" x14ac:dyDescent="0.2">
      <c r="A199" s="166">
        <v>184</v>
      </c>
      <c r="B199" s="162" t="s">
        <v>245</v>
      </c>
      <c r="C199" s="165" t="s">
        <v>440</v>
      </c>
    </row>
    <row r="200" spans="1:3" x14ac:dyDescent="0.2">
      <c r="A200" s="166">
        <v>185</v>
      </c>
      <c r="B200" s="162" t="s">
        <v>245</v>
      </c>
      <c r="C200" s="165" t="s">
        <v>440</v>
      </c>
    </row>
    <row r="201" spans="1:3" x14ac:dyDescent="0.2">
      <c r="A201" s="166">
        <v>186</v>
      </c>
      <c r="B201" s="162" t="s">
        <v>245</v>
      </c>
      <c r="C201" s="165" t="s">
        <v>440</v>
      </c>
    </row>
    <row r="202" spans="1:3" x14ac:dyDescent="0.2">
      <c r="A202" s="166">
        <v>187</v>
      </c>
      <c r="B202" s="162" t="s">
        <v>245</v>
      </c>
      <c r="C202" s="165" t="s">
        <v>440</v>
      </c>
    </row>
    <row r="203" spans="1:3" x14ac:dyDescent="0.2">
      <c r="A203" s="166">
        <v>188</v>
      </c>
      <c r="B203" s="162" t="s">
        <v>245</v>
      </c>
      <c r="C203" s="165" t="s">
        <v>440</v>
      </c>
    </row>
    <row r="204" spans="1:3" x14ac:dyDescent="0.2">
      <c r="A204" s="166">
        <v>189</v>
      </c>
      <c r="B204" s="162" t="s">
        <v>245</v>
      </c>
      <c r="C204" s="165" t="s">
        <v>441</v>
      </c>
    </row>
    <row r="205" spans="1:3" x14ac:dyDescent="0.2">
      <c r="A205" s="166">
        <v>190</v>
      </c>
      <c r="B205" s="162" t="s">
        <v>245</v>
      </c>
      <c r="C205" s="165" t="s">
        <v>441</v>
      </c>
    </row>
    <row r="206" spans="1:3" x14ac:dyDescent="0.2">
      <c r="A206" s="166">
        <v>191</v>
      </c>
      <c r="B206" s="162" t="s">
        <v>245</v>
      </c>
      <c r="C206" s="165" t="s">
        <v>441</v>
      </c>
    </row>
    <row r="207" spans="1:3" x14ac:dyDescent="0.2">
      <c r="A207" s="166">
        <v>192</v>
      </c>
      <c r="B207" s="162" t="s">
        <v>245</v>
      </c>
      <c r="C207" s="165" t="s">
        <v>441</v>
      </c>
    </row>
    <row r="208" spans="1:3" x14ac:dyDescent="0.2">
      <c r="A208" s="166">
        <v>193</v>
      </c>
      <c r="B208" s="162" t="s">
        <v>245</v>
      </c>
      <c r="C208" s="165" t="s">
        <v>441</v>
      </c>
    </row>
    <row r="209" spans="1:3" x14ac:dyDescent="0.2">
      <c r="A209" s="166">
        <v>194</v>
      </c>
      <c r="B209" s="162" t="s">
        <v>245</v>
      </c>
      <c r="C209" s="165" t="s">
        <v>441</v>
      </c>
    </row>
    <row r="210" spans="1:3" x14ac:dyDescent="0.2">
      <c r="A210" s="166">
        <v>195</v>
      </c>
      <c r="B210" s="162" t="s">
        <v>245</v>
      </c>
      <c r="C210" s="165" t="s">
        <v>441</v>
      </c>
    </row>
    <row r="211" spans="1:3" x14ac:dyDescent="0.2">
      <c r="A211" s="166">
        <v>196</v>
      </c>
      <c r="B211" s="162" t="s">
        <v>245</v>
      </c>
      <c r="C211" s="165" t="s">
        <v>441</v>
      </c>
    </row>
    <row r="212" spans="1:3" x14ac:dyDescent="0.2">
      <c r="A212" s="166">
        <v>197</v>
      </c>
      <c r="B212" s="162" t="s">
        <v>245</v>
      </c>
      <c r="C212" s="165" t="s">
        <v>441</v>
      </c>
    </row>
    <row r="213" spans="1:3" x14ac:dyDescent="0.2">
      <c r="A213" s="166">
        <v>198</v>
      </c>
      <c r="B213" s="162" t="s">
        <v>245</v>
      </c>
      <c r="C213" s="165" t="s">
        <v>441</v>
      </c>
    </row>
    <row r="214" spans="1:3" x14ac:dyDescent="0.2">
      <c r="A214" s="166">
        <v>199</v>
      </c>
      <c r="B214" s="162" t="s">
        <v>245</v>
      </c>
      <c r="C214" s="165" t="s">
        <v>441</v>
      </c>
    </row>
    <row r="215" spans="1:3" x14ac:dyDescent="0.2">
      <c r="A215" s="166">
        <v>201</v>
      </c>
      <c r="B215" s="162" t="s">
        <v>245</v>
      </c>
      <c r="C215" s="165" t="s">
        <v>441</v>
      </c>
    </row>
    <row r="216" spans="1:3" x14ac:dyDescent="0.2">
      <c r="A216" s="166">
        <v>202</v>
      </c>
      <c r="B216" s="162" t="s">
        <v>245</v>
      </c>
      <c r="C216" s="165" t="s">
        <v>441</v>
      </c>
    </row>
    <row r="217" spans="1:3" x14ac:dyDescent="0.2">
      <c r="A217" s="166">
        <v>203</v>
      </c>
      <c r="B217" s="162" t="s">
        <v>245</v>
      </c>
      <c r="C217" s="165" t="s">
        <v>441</v>
      </c>
    </row>
    <row r="218" spans="1:3" x14ac:dyDescent="0.2">
      <c r="A218" s="166">
        <v>204</v>
      </c>
      <c r="B218" s="162" t="s">
        <v>245</v>
      </c>
      <c r="C218" s="165" t="s">
        <v>441</v>
      </c>
    </row>
    <row r="219" spans="1:3" x14ac:dyDescent="0.2">
      <c r="A219" s="166">
        <v>205</v>
      </c>
      <c r="B219" s="162" t="s">
        <v>245</v>
      </c>
      <c r="C219" s="165" t="s">
        <v>441</v>
      </c>
    </row>
    <row r="220" spans="1:3" x14ac:dyDescent="0.2">
      <c r="A220" s="166">
        <v>206</v>
      </c>
      <c r="B220" s="162" t="s">
        <v>245</v>
      </c>
      <c r="C220" s="165" t="s">
        <v>441</v>
      </c>
    </row>
    <row r="221" spans="1:3" x14ac:dyDescent="0.2">
      <c r="A221" s="166">
        <v>207</v>
      </c>
      <c r="B221" s="162" t="s">
        <v>245</v>
      </c>
      <c r="C221" s="165" t="s">
        <v>441</v>
      </c>
    </row>
    <row r="222" spans="1:3" x14ac:dyDescent="0.2">
      <c r="A222" s="166">
        <v>208</v>
      </c>
      <c r="B222" s="162" t="s">
        <v>245</v>
      </c>
      <c r="C222" s="165" t="s">
        <v>441</v>
      </c>
    </row>
    <row r="223" spans="1:3" x14ac:dyDescent="0.2">
      <c r="A223" s="166">
        <v>209</v>
      </c>
      <c r="B223" s="162" t="s">
        <v>245</v>
      </c>
      <c r="C223" s="165" t="s">
        <v>440</v>
      </c>
    </row>
    <row r="224" spans="1:3" x14ac:dyDescent="0.2">
      <c r="A224" s="166">
        <v>210</v>
      </c>
      <c r="B224" s="162" t="s">
        <v>245</v>
      </c>
      <c r="C224" s="165" t="s">
        <v>440</v>
      </c>
    </row>
    <row r="225" spans="1:3" x14ac:dyDescent="0.2">
      <c r="A225" s="166">
        <v>211</v>
      </c>
      <c r="B225" s="162" t="s">
        <v>245</v>
      </c>
      <c r="C225" s="165" t="s">
        <v>440</v>
      </c>
    </row>
    <row r="226" spans="1:3" x14ac:dyDescent="0.2">
      <c r="A226" s="166">
        <v>212</v>
      </c>
      <c r="B226" s="162" t="s">
        <v>245</v>
      </c>
      <c r="C226" s="165" t="s">
        <v>440</v>
      </c>
    </row>
    <row r="227" spans="1:3" x14ac:dyDescent="0.2">
      <c r="A227" s="166">
        <v>213</v>
      </c>
      <c r="B227" s="162" t="s">
        <v>245</v>
      </c>
      <c r="C227" s="165" t="s">
        <v>440</v>
      </c>
    </row>
    <row r="228" spans="1:3" x14ac:dyDescent="0.2">
      <c r="A228" s="166">
        <v>214</v>
      </c>
      <c r="B228" s="162" t="s">
        <v>245</v>
      </c>
      <c r="C228" s="165" t="s">
        <v>440</v>
      </c>
    </row>
    <row r="229" spans="1:3" x14ac:dyDescent="0.2">
      <c r="A229" s="166">
        <v>215</v>
      </c>
      <c r="B229" s="162" t="s">
        <v>245</v>
      </c>
      <c r="C229" s="165" t="s">
        <v>440</v>
      </c>
    </row>
    <row r="230" spans="1:3" x14ac:dyDescent="0.2">
      <c r="A230" s="166">
        <v>216</v>
      </c>
      <c r="B230" s="162" t="s">
        <v>245</v>
      </c>
      <c r="C230" s="165" t="s">
        <v>440</v>
      </c>
    </row>
    <row r="231" spans="1:3" x14ac:dyDescent="0.2">
      <c r="A231" s="166">
        <v>217</v>
      </c>
      <c r="B231" s="162" t="s">
        <v>245</v>
      </c>
      <c r="C231" s="165" t="s">
        <v>440</v>
      </c>
    </row>
    <row r="232" spans="1:3" x14ac:dyDescent="0.2">
      <c r="A232" s="166">
        <v>218</v>
      </c>
      <c r="B232" s="162" t="s">
        <v>245</v>
      </c>
      <c r="C232" s="165" t="s">
        <v>440</v>
      </c>
    </row>
    <row r="233" spans="1:3" x14ac:dyDescent="0.2">
      <c r="A233" s="166">
        <v>219</v>
      </c>
      <c r="B233" s="162" t="s">
        <v>245</v>
      </c>
      <c r="C233" s="165" t="s">
        <v>440</v>
      </c>
    </row>
    <row r="234" spans="1:3" x14ac:dyDescent="0.2">
      <c r="A234" s="166">
        <v>220</v>
      </c>
      <c r="B234" s="162" t="s">
        <v>245</v>
      </c>
      <c r="C234" s="165" t="s">
        <v>440</v>
      </c>
    </row>
    <row r="235" spans="1:3" x14ac:dyDescent="0.2">
      <c r="A235" s="166">
        <v>221</v>
      </c>
      <c r="B235" s="162" t="s">
        <v>245</v>
      </c>
      <c r="C235" s="165" t="s">
        <v>440</v>
      </c>
    </row>
    <row r="236" spans="1:3" x14ac:dyDescent="0.2">
      <c r="A236" s="166">
        <v>222</v>
      </c>
      <c r="B236" s="162" t="s">
        <v>245</v>
      </c>
      <c r="C236" s="165" t="s">
        <v>440</v>
      </c>
    </row>
    <row r="237" spans="1:3" x14ac:dyDescent="0.2">
      <c r="A237" s="166">
        <v>223</v>
      </c>
      <c r="B237" s="162" t="s">
        <v>245</v>
      </c>
      <c r="C237" s="165" t="s">
        <v>440</v>
      </c>
    </row>
    <row r="238" spans="1:3" x14ac:dyDescent="0.2">
      <c r="A238" s="166">
        <v>224</v>
      </c>
      <c r="B238" s="162" t="s">
        <v>245</v>
      </c>
      <c r="C238" s="165" t="s">
        <v>440</v>
      </c>
    </row>
    <row r="239" spans="1:3" x14ac:dyDescent="0.2">
      <c r="A239" s="166">
        <v>225</v>
      </c>
      <c r="B239" s="162" t="s">
        <v>245</v>
      </c>
      <c r="C239" s="165" t="s">
        <v>440</v>
      </c>
    </row>
    <row r="240" spans="1:3" x14ac:dyDescent="0.2">
      <c r="A240" s="166">
        <v>226</v>
      </c>
      <c r="B240" s="162" t="s">
        <v>245</v>
      </c>
      <c r="C240" s="165" t="s">
        <v>440</v>
      </c>
    </row>
    <row r="241" spans="1:3" x14ac:dyDescent="0.2">
      <c r="A241" s="166">
        <v>227</v>
      </c>
      <c r="B241" s="162" t="s">
        <v>245</v>
      </c>
      <c r="C241" s="165" t="s">
        <v>440</v>
      </c>
    </row>
    <row r="242" spans="1:3" x14ac:dyDescent="0.2">
      <c r="A242" s="166">
        <v>228</v>
      </c>
      <c r="B242" s="162" t="s">
        <v>255</v>
      </c>
      <c r="C242" s="165" t="s">
        <v>441</v>
      </c>
    </row>
    <row r="243" spans="1:3" x14ac:dyDescent="0.2">
      <c r="A243" s="166">
        <v>229</v>
      </c>
      <c r="B243" s="162" t="s">
        <v>255</v>
      </c>
      <c r="C243" s="165" t="s">
        <v>441</v>
      </c>
    </row>
    <row r="244" spans="1:3" x14ac:dyDescent="0.2">
      <c r="A244" s="166">
        <v>230</v>
      </c>
      <c r="B244" s="162" t="s">
        <v>245</v>
      </c>
      <c r="C244" s="165" t="s">
        <v>441</v>
      </c>
    </row>
    <row r="245" spans="1:3" x14ac:dyDescent="0.2">
      <c r="A245" s="166">
        <v>231</v>
      </c>
      <c r="B245" s="162" t="s">
        <v>233</v>
      </c>
      <c r="C245" s="165" t="s">
        <v>440</v>
      </c>
    </row>
    <row r="246" spans="1:3" x14ac:dyDescent="0.2">
      <c r="A246" s="166">
        <v>233</v>
      </c>
      <c r="B246" s="162" t="s">
        <v>233</v>
      </c>
      <c r="C246" s="165" t="s">
        <v>440</v>
      </c>
    </row>
    <row r="247" spans="1:3" x14ac:dyDescent="0.2">
      <c r="A247" s="166">
        <v>234</v>
      </c>
      <c r="B247" s="162" t="s">
        <v>233</v>
      </c>
      <c r="C247" s="165" t="s">
        <v>440</v>
      </c>
    </row>
    <row r="248" spans="1:3" x14ac:dyDescent="0.2">
      <c r="A248" s="166">
        <v>235</v>
      </c>
      <c r="B248" s="162" t="s">
        <v>233</v>
      </c>
      <c r="C248" s="165" t="s">
        <v>440</v>
      </c>
    </row>
    <row r="249" spans="1:3" x14ac:dyDescent="0.2">
      <c r="A249" s="166">
        <v>236</v>
      </c>
      <c r="B249" s="162" t="s">
        <v>233</v>
      </c>
      <c r="C249" s="165" t="s">
        <v>440</v>
      </c>
    </row>
    <row r="250" spans="1:3" x14ac:dyDescent="0.2">
      <c r="A250" s="166">
        <v>237</v>
      </c>
      <c r="B250" s="162" t="s">
        <v>233</v>
      </c>
      <c r="C250" s="165" t="s">
        <v>440</v>
      </c>
    </row>
    <row r="251" spans="1:3" x14ac:dyDescent="0.2">
      <c r="A251" s="166">
        <v>238</v>
      </c>
      <c r="B251" s="162" t="s">
        <v>245</v>
      </c>
      <c r="C251" s="165" t="s">
        <v>440</v>
      </c>
    </row>
    <row r="252" spans="1:3" x14ac:dyDescent="0.2">
      <c r="A252" s="166">
        <v>241</v>
      </c>
      <c r="B252" s="162" t="s">
        <v>256</v>
      </c>
      <c r="C252" s="165" t="s">
        <v>440</v>
      </c>
    </row>
    <row r="253" spans="1:3" x14ac:dyDescent="0.2">
      <c r="A253" s="166">
        <v>242</v>
      </c>
      <c r="B253" s="162" t="s">
        <v>257</v>
      </c>
      <c r="C253" s="165" t="s">
        <v>440</v>
      </c>
    </row>
    <row r="254" spans="1:3" x14ac:dyDescent="0.2">
      <c r="A254" s="166">
        <v>243</v>
      </c>
      <c r="B254" s="162" t="s">
        <v>221</v>
      </c>
      <c r="C254" s="165" t="s">
        <v>440</v>
      </c>
    </row>
    <row r="255" spans="1:3" x14ac:dyDescent="0.2">
      <c r="A255" s="166">
        <v>244</v>
      </c>
      <c r="B255" s="162" t="s">
        <v>245</v>
      </c>
      <c r="C255" s="165" t="s">
        <v>440</v>
      </c>
    </row>
    <row r="256" spans="1:3" x14ac:dyDescent="0.2">
      <c r="A256" s="166">
        <v>245</v>
      </c>
      <c r="B256" s="162" t="s">
        <v>257</v>
      </c>
      <c r="C256" s="165" t="s">
        <v>440</v>
      </c>
    </row>
    <row r="257" spans="1:3" x14ac:dyDescent="0.2">
      <c r="A257" s="166">
        <v>246</v>
      </c>
      <c r="B257" s="162" t="s">
        <v>258</v>
      </c>
      <c r="C257" s="165" t="s">
        <v>440</v>
      </c>
    </row>
    <row r="258" spans="1:3" x14ac:dyDescent="0.2">
      <c r="A258" s="166">
        <v>247</v>
      </c>
      <c r="B258" s="162" t="s">
        <v>257</v>
      </c>
      <c r="C258" s="165" t="s">
        <v>440</v>
      </c>
    </row>
    <row r="259" spans="1:3" x14ac:dyDescent="0.2">
      <c r="A259" s="166">
        <v>248</v>
      </c>
      <c r="B259" s="162" t="s">
        <v>245</v>
      </c>
      <c r="C259" s="165" t="s">
        <v>440</v>
      </c>
    </row>
    <row r="260" spans="1:3" x14ac:dyDescent="0.2">
      <c r="A260" s="166">
        <v>249</v>
      </c>
      <c r="B260" s="162" t="s">
        <v>257</v>
      </c>
      <c r="C260" s="165" t="s">
        <v>440</v>
      </c>
    </row>
    <row r="261" spans="1:3" x14ac:dyDescent="0.2">
      <c r="A261" s="166">
        <v>250</v>
      </c>
      <c r="B261" s="162" t="s">
        <v>259</v>
      </c>
      <c r="C261" s="165" t="s">
        <v>441</v>
      </c>
    </row>
    <row r="262" spans="1:3" x14ac:dyDescent="0.2">
      <c r="A262" s="166">
        <v>251</v>
      </c>
      <c r="B262" s="162" t="s">
        <v>259</v>
      </c>
      <c r="C262" s="165" t="s">
        <v>441</v>
      </c>
    </row>
    <row r="263" spans="1:3" x14ac:dyDescent="0.2">
      <c r="A263" s="166">
        <v>252</v>
      </c>
      <c r="B263" s="162" t="s">
        <v>259</v>
      </c>
      <c r="C263" s="165" t="s">
        <v>441</v>
      </c>
    </row>
    <row r="264" spans="1:3" x14ac:dyDescent="0.2">
      <c r="A264" s="166">
        <v>253</v>
      </c>
      <c r="B264" s="162" t="s">
        <v>259</v>
      </c>
      <c r="C264" s="165" t="s">
        <v>441</v>
      </c>
    </row>
    <row r="265" spans="1:3" x14ac:dyDescent="0.2">
      <c r="A265" s="166">
        <v>254</v>
      </c>
      <c r="B265" s="162" t="s">
        <v>260</v>
      </c>
      <c r="C265" s="165" t="s">
        <v>440</v>
      </c>
    </row>
    <row r="266" spans="1:3" x14ac:dyDescent="0.2">
      <c r="A266" s="166">
        <v>255</v>
      </c>
      <c r="B266" s="162" t="s">
        <v>261</v>
      </c>
      <c r="C266" s="165" t="s">
        <v>440</v>
      </c>
    </row>
    <row r="267" spans="1:3" x14ac:dyDescent="0.2">
      <c r="A267" s="166">
        <v>257</v>
      </c>
      <c r="B267" s="162" t="s">
        <v>262</v>
      </c>
      <c r="C267" s="165" t="s">
        <v>440</v>
      </c>
    </row>
    <row r="268" spans="1:3" x14ac:dyDescent="0.2">
      <c r="A268" s="166">
        <v>258</v>
      </c>
      <c r="B268" s="162" t="s">
        <v>263</v>
      </c>
      <c r="C268" s="165" t="s">
        <v>440</v>
      </c>
    </row>
    <row r="269" spans="1:3" x14ac:dyDescent="0.2">
      <c r="A269" s="166">
        <v>259</v>
      </c>
      <c r="B269" s="162" t="s">
        <v>264</v>
      </c>
      <c r="C269" s="165" t="s">
        <v>440</v>
      </c>
    </row>
    <row r="270" spans="1:3" x14ac:dyDescent="0.2">
      <c r="A270" s="166">
        <v>260</v>
      </c>
      <c r="B270" s="162" t="s">
        <v>263</v>
      </c>
      <c r="C270" s="165" t="s">
        <v>441</v>
      </c>
    </row>
    <row r="271" spans="1:3" x14ac:dyDescent="0.2">
      <c r="A271" s="166">
        <v>261</v>
      </c>
      <c r="B271" s="162" t="s">
        <v>263</v>
      </c>
      <c r="C271" s="165" t="s">
        <v>440</v>
      </c>
    </row>
    <row r="272" spans="1:3" x14ac:dyDescent="0.2">
      <c r="A272" s="166">
        <v>262</v>
      </c>
      <c r="B272" s="162" t="s">
        <v>263</v>
      </c>
      <c r="C272" s="165" t="s">
        <v>440</v>
      </c>
    </row>
    <row r="273" spans="1:3" x14ac:dyDescent="0.2">
      <c r="A273" s="166">
        <v>263</v>
      </c>
      <c r="B273" s="162" t="s">
        <v>263</v>
      </c>
      <c r="C273" s="165" t="s">
        <v>440</v>
      </c>
    </row>
    <row r="274" spans="1:3" x14ac:dyDescent="0.2">
      <c r="A274" s="166">
        <v>264</v>
      </c>
      <c r="B274" s="162" t="s">
        <v>263</v>
      </c>
      <c r="C274" s="165" t="s">
        <v>440</v>
      </c>
    </row>
    <row r="275" spans="1:3" x14ac:dyDescent="0.2">
      <c r="A275" s="166">
        <v>265</v>
      </c>
      <c r="B275" s="162" t="s">
        <v>265</v>
      </c>
      <c r="C275" s="165" t="s">
        <v>441</v>
      </c>
    </row>
    <row r="276" spans="1:3" x14ac:dyDescent="0.2">
      <c r="A276" s="166">
        <v>266</v>
      </c>
      <c r="B276" s="162" t="s">
        <v>265</v>
      </c>
      <c r="C276" s="165" t="s">
        <v>441</v>
      </c>
    </row>
    <row r="277" spans="1:3" x14ac:dyDescent="0.2">
      <c r="A277" s="166">
        <v>267</v>
      </c>
      <c r="B277" s="162" t="s">
        <v>265</v>
      </c>
      <c r="C277" s="165" t="s">
        <v>441</v>
      </c>
    </row>
    <row r="278" spans="1:3" x14ac:dyDescent="0.2">
      <c r="A278" s="166">
        <v>268</v>
      </c>
      <c r="B278" s="162" t="s">
        <v>265</v>
      </c>
      <c r="C278" s="165" t="s">
        <v>441</v>
      </c>
    </row>
    <row r="279" spans="1:3" x14ac:dyDescent="0.2">
      <c r="A279" s="166">
        <v>269</v>
      </c>
      <c r="B279" s="162" t="s">
        <v>265</v>
      </c>
      <c r="C279" s="165" t="s">
        <v>441</v>
      </c>
    </row>
    <row r="280" spans="1:3" x14ac:dyDescent="0.2">
      <c r="A280" s="166">
        <v>270</v>
      </c>
      <c r="B280" s="162" t="s">
        <v>265</v>
      </c>
      <c r="C280" s="165" t="s">
        <v>441</v>
      </c>
    </row>
    <row r="281" spans="1:3" x14ac:dyDescent="0.2">
      <c r="A281" s="166">
        <v>271</v>
      </c>
      <c r="B281" s="162" t="s">
        <v>265</v>
      </c>
      <c r="C281" s="165" t="s">
        <v>441</v>
      </c>
    </row>
    <row r="282" spans="1:3" x14ac:dyDescent="0.2">
      <c r="A282" s="166">
        <v>272</v>
      </c>
      <c r="B282" s="162" t="s">
        <v>265</v>
      </c>
      <c r="C282" s="165" t="s">
        <v>441</v>
      </c>
    </row>
    <row r="283" spans="1:3" x14ac:dyDescent="0.2">
      <c r="A283" s="166">
        <v>273</v>
      </c>
      <c r="B283" s="162" t="s">
        <v>265</v>
      </c>
      <c r="C283" s="165" t="s">
        <v>441</v>
      </c>
    </row>
    <row r="284" spans="1:3" x14ac:dyDescent="0.2">
      <c r="A284" s="166">
        <v>274</v>
      </c>
      <c r="B284" s="162" t="s">
        <v>265</v>
      </c>
      <c r="C284" s="165" t="s">
        <v>441</v>
      </c>
    </row>
    <row r="285" spans="1:3" x14ac:dyDescent="0.2">
      <c r="A285" s="166">
        <v>276</v>
      </c>
      <c r="B285" s="162" t="s">
        <v>265</v>
      </c>
      <c r="C285" s="165" t="s">
        <v>441</v>
      </c>
    </row>
    <row r="286" spans="1:3" x14ac:dyDescent="0.2">
      <c r="A286" s="166">
        <v>277</v>
      </c>
      <c r="B286" s="162" t="s">
        <v>266</v>
      </c>
      <c r="C286" s="165" t="s">
        <v>441</v>
      </c>
    </row>
    <row r="287" spans="1:3" x14ac:dyDescent="0.2">
      <c r="A287" s="166">
        <v>278</v>
      </c>
      <c r="B287" s="162" t="s">
        <v>267</v>
      </c>
      <c r="C287" s="165" t="s">
        <v>441</v>
      </c>
    </row>
    <row r="288" spans="1:3" x14ac:dyDescent="0.2">
      <c r="A288" s="166">
        <v>279</v>
      </c>
      <c r="B288" s="162" t="s">
        <v>268</v>
      </c>
      <c r="C288" s="165" t="s">
        <v>441</v>
      </c>
    </row>
    <row r="289" spans="1:3" x14ac:dyDescent="0.2">
      <c r="A289" s="166">
        <v>280</v>
      </c>
      <c r="B289" s="162" t="s">
        <v>269</v>
      </c>
      <c r="C289" s="165" t="s">
        <v>441</v>
      </c>
    </row>
    <row r="290" spans="1:3" x14ac:dyDescent="0.2">
      <c r="A290" s="166">
        <v>281</v>
      </c>
      <c r="B290" s="162" t="s">
        <v>270</v>
      </c>
      <c r="C290" s="165" t="s">
        <v>440</v>
      </c>
    </row>
    <row r="291" spans="1:3" x14ac:dyDescent="0.2">
      <c r="A291" s="166">
        <v>283</v>
      </c>
      <c r="B291" s="162" t="s">
        <v>271</v>
      </c>
      <c r="C291" s="165" t="s">
        <v>440</v>
      </c>
    </row>
    <row r="292" spans="1:3" x14ac:dyDescent="0.2">
      <c r="A292" s="166">
        <v>284</v>
      </c>
      <c r="B292" s="162" t="s">
        <v>213</v>
      </c>
      <c r="C292" s="165" t="s">
        <v>441</v>
      </c>
    </row>
    <row r="293" spans="1:3" x14ac:dyDescent="0.2">
      <c r="A293" s="166">
        <v>285</v>
      </c>
      <c r="B293" s="162" t="s">
        <v>213</v>
      </c>
      <c r="C293" s="165" t="s">
        <v>441</v>
      </c>
    </row>
    <row r="294" spans="1:3" x14ac:dyDescent="0.2">
      <c r="A294" s="166">
        <v>286</v>
      </c>
      <c r="B294" s="162" t="s">
        <v>272</v>
      </c>
      <c r="C294" s="165" t="s">
        <v>441</v>
      </c>
    </row>
    <row r="295" spans="1:3" x14ac:dyDescent="0.2">
      <c r="A295" s="166">
        <v>287</v>
      </c>
      <c r="B295" s="162" t="s">
        <v>273</v>
      </c>
      <c r="C295" s="165" t="s">
        <v>441</v>
      </c>
    </row>
    <row r="296" spans="1:3" x14ac:dyDescent="0.2">
      <c r="A296" s="166">
        <v>288</v>
      </c>
      <c r="B296" s="162" t="s">
        <v>274</v>
      </c>
      <c r="C296" s="165" t="s">
        <v>441</v>
      </c>
    </row>
    <row r="297" spans="1:3" x14ac:dyDescent="0.2">
      <c r="A297" s="166">
        <v>289</v>
      </c>
      <c r="B297" s="162" t="s">
        <v>274</v>
      </c>
      <c r="C297" s="165" t="s">
        <v>441</v>
      </c>
    </row>
    <row r="298" spans="1:3" x14ac:dyDescent="0.2">
      <c r="A298" s="166">
        <v>290</v>
      </c>
      <c r="B298" s="162" t="s">
        <v>274</v>
      </c>
      <c r="C298" s="165" t="s">
        <v>441</v>
      </c>
    </row>
    <row r="299" spans="1:3" x14ac:dyDescent="0.2">
      <c r="A299" s="166">
        <v>291</v>
      </c>
      <c r="B299" s="162" t="s">
        <v>274</v>
      </c>
      <c r="C299" s="165" t="s">
        <v>441</v>
      </c>
    </row>
    <row r="300" spans="1:3" x14ac:dyDescent="0.2">
      <c r="A300" s="166">
        <v>292</v>
      </c>
      <c r="B300" s="162" t="s">
        <v>274</v>
      </c>
      <c r="C300" s="165" t="s">
        <v>441</v>
      </c>
    </row>
    <row r="301" spans="1:3" x14ac:dyDescent="0.2">
      <c r="A301" s="166">
        <v>297</v>
      </c>
      <c r="B301" s="162" t="s">
        <v>274</v>
      </c>
      <c r="C301" s="165" t="s">
        <v>441</v>
      </c>
    </row>
    <row r="302" spans="1:3" x14ac:dyDescent="0.2">
      <c r="A302" s="166">
        <v>298</v>
      </c>
      <c r="B302" s="162" t="s">
        <v>274</v>
      </c>
      <c r="C302" s="165" t="s">
        <v>441</v>
      </c>
    </row>
    <row r="303" spans="1:3" x14ac:dyDescent="0.2">
      <c r="A303" s="166">
        <v>299</v>
      </c>
      <c r="B303" s="162" t="s">
        <v>274</v>
      </c>
      <c r="C303" s="165" t="s">
        <v>441</v>
      </c>
    </row>
    <row r="304" spans="1:3" x14ac:dyDescent="0.2">
      <c r="A304" s="166">
        <v>300</v>
      </c>
      <c r="B304" s="162" t="s">
        <v>275</v>
      </c>
      <c r="C304" s="165" t="s">
        <v>440</v>
      </c>
    </row>
    <row r="305" spans="1:3" x14ac:dyDescent="0.2">
      <c r="A305" s="166">
        <v>301</v>
      </c>
      <c r="B305" s="162" t="s">
        <v>276</v>
      </c>
      <c r="C305" s="165" t="s">
        <v>440</v>
      </c>
    </row>
    <row r="306" spans="1:3" x14ac:dyDescent="0.2">
      <c r="A306" s="166">
        <v>302</v>
      </c>
      <c r="B306" s="162" t="s">
        <v>277</v>
      </c>
      <c r="C306" s="165" t="s">
        <v>440</v>
      </c>
    </row>
    <row r="307" spans="1:3" x14ac:dyDescent="0.2">
      <c r="A307" s="166">
        <v>303</v>
      </c>
      <c r="B307" s="162" t="s">
        <v>274</v>
      </c>
      <c r="C307" s="165" t="s">
        <v>441</v>
      </c>
    </row>
    <row r="308" spans="1:3" x14ac:dyDescent="0.2">
      <c r="A308" s="166">
        <v>304</v>
      </c>
      <c r="B308" s="162" t="s">
        <v>274</v>
      </c>
      <c r="C308" s="165" t="s">
        <v>441</v>
      </c>
    </row>
    <row r="309" spans="1:3" x14ac:dyDescent="0.2">
      <c r="A309" s="166">
        <v>305</v>
      </c>
      <c r="B309" s="162" t="s">
        <v>278</v>
      </c>
      <c r="C309" s="165" t="s">
        <v>440</v>
      </c>
    </row>
    <row r="310" spans="1:3" x14ac:dyDescent="0.2">
      <c r="A310" s="166">
        <v>306</v>
      </c>
      <c r="B310" s="162" t="s">
        <v>278</v>
      </c>
      <c r="C310" s="165" t="s">
        <v>440</v>
      </c>
    </row>
    <row r="311" spans="1:3" x14ac:dyDescent="0.2">
      <c r="A311" s="166">
        <v>307</v>
      </c>
      <c r="B311" s="162" t="s">
        <v>278</v>
      </c>
      <c r="C311" s="165" t="s">
        <v>440</v>
      </c>
    </row>
    <row r="312" spans="1:3" x14ac:dyDescent="0.2">
      <c r="A312" s="166">
        <v>308</v>
      </c>
      <c r="B312" s="162" t="s">
        <v>278</v>
      </c>
      <c r="C312" s="165" t="s">
        <v>440</v>
      </c>
    </row>
    <row r="313" spans="1:3" x14ac:dyDescent="0.2">
      <c r="A313" s="166">
        <v>309</v>
      </c>
      <c r="B313" s="162" t="s">
        <v>279</v>
      </c>
      <c r="C313" s="165" t="s">
        <v>440</v>
      </c>
    </row>
    <row r="314" spans="1:3" x14ac:dyDescent="0.2">
      <c r="A314" s="166">
        <v>310</v>
      </c>
      <c r="B314" s="162" t="s">
        <v>280</v>
      </c>
      <c r="C314" s="165" t="s">
        <v>440</v>
      </c>
    </row>
    <row r="315" spans="1:3" x14ac:dyDescent="0.2">
      <c r="A315" s="166">
        <v>312</v>
      </c>
      <c r="B315" s="162" t="s">
        <v>281</v>
      </c>
      <c r="C315" s="165" t="s">
        <v>440</v>
      </c>
    </row>
    <row r="316" spans="1:3" x14ac:dyDescent="0.2">
      <c r="A316" s="166">
        <v>313</v>
      </c>
      <c r="B316" s="162" t="s">
        <v>282</v>
      </c>
      <c r="C316" s="165" t="s">
        <v>441</v>
      </c>
    </row>
    <row r="317" spans="1:3" x14ac:dyDescent="0.2">
      <c r="A317" s="166">
        <v>314</v>
      </c>
      <c r="B317" s="162" t="s">
        <v>283</v>
      </c>
      <c r="C317" s="165" t="s">
        <v>441</v>
      </c>
    </row>
    <row r="318" spans="1:3" x14ac:dyDescent="0.2">
      <c r="A318" s="166">
        <v>315</v>
      </c>
      <c r="B318" s="162" t="s">
        <v>284</v>
      </c>
      <c r="C318" s="165" t="s">
        <v>441</v>
      </c>
    </row>
    <row r="319" spans="1:3" x14ac:dyDescent="0.2">
      <c r="A319" s="166">
        <v>316</v>
      </c>
      <c r="B319" s="162" t="s">
        <v>285</v>
      </c>
      <c r="C319" s="165" t="s">
        <v>440</v>
      </c>
    </row>
    <row r="320" spans="1:3" x14ac:dyDescent="0.2">
      <c r="A320" s="166">
        <v>317</v>
      </c>
      <c r="B320" s="162" t="s">
        <v>285</v>
      </c>
      <c r="C320" s="165" t="s">
        <v>440</v>
      </c>
    </row>
    <row r="321" spans="1:3" x14ac:dyDescent="0.2">
      <c r="A321" s="166">
        <v>318</v>
      </c>
      <c r="B321" s="162" t="s">
        <v>285</v>
      </c>
      <c r="C321" s="165" t="s">
        <v>440</v>
      </c>
    </row>
    <row r="322" spans="1:3" x14ac:dyDescent="0.2">
      <c r="A322" s="166">
        <v>319</v>
      </c>
      <c r="B322" s="162" t="s">
        <v>286</v>
      </c>
      <c r="C322" s="165" t="s">
        <v>440</v>
      </c>
    </row>
    <row r="323" spans="1:3" x14ac:dyDescent="0.2">
      <c r="A323" s="166">
        <v>320</v>
      </c>
      <c r="B323" s="162" t="s">
        <v>285</v>
      </c>
      <c r="C323" s="165" t="s">
        <v>440</v>
      </c>
    </row>
    <row r="324" spans="1:3" x14ac:dyDescent="0.2">
      <c r="A324" s="166">
        <v>321</v>
      </c>
      <c r="B324" s="162" t="s">
        <v>285</v>
      </c>
      <c r="C324" s="165" t="s">
        <v>440</v>
      </c>
    </row>
    <row r="325" spans="1:3" x14ac:dyDescent="0.2">
      <c r="A325" s="166">
        <v>322</v>
      </c>
      <c r="B325" s="162" t="s">
        <v>285</v>
      </c>
      <c r="C325" s="165" t="s">
        <v>440</v>
      </c>
    </row>
    <row r="326" spans="1:3" x14ac:dyDescent="0.2">
      <c r="A326" s="166">
        <v>323</v>
      </c>
      <c r="B326" s="162" t="s">
        <v>285</v>
      </c>
      <c r="C326" s="165" t="s">
        <v>440</v>
      </c>
    </row>
    <row r="327" spans="1:3" x14ac:dyDescent="0.2">
      <c r="A327" s="166">
        <v>324</v>
      </c>
      <c r="B327" s="162" t="s">
        <v>287</v>
      </c>
      <c r="C327" s="165" t="s">
        <v>440</v>
      </c>
    </row>
    <row r="328" spans="1:3" x14ac:dyDescent="0.2">
      <c r="A328" s="166">
        <v>325</v>
      </c>
      <c r="B328" s="162" t="s">
        <v>288</v>
      </c>
      <c r="C328" s="165" t="s">
        <v>440</v>
      </c>
    </row>
    <row r="329" spans="1:3" x14ac:dyDescent="0.2">
      <c r="A329" s="166">
        <v>326</v>
      </c>
      <c r="B329" s="162" t="s">
        <v>288</v>
      </c>
      <c r="C329" s="165" t="s">
        <v>440</v>
      </c>
    </row>
    <row r="330" spans="1:3" x14ac:dyDescent="0.2">
      <c r="A330" s="166">
        <v>327</v>
      </c>
      <c r="B330" s="162" t="s">
        <v>288</v>
      </c>
      <c r="C330" s="165" t="s">
        <v>440</v>
      </c>
    </row>
    <row r="331" spans="1:3" x14ac:dyDescent="0.2">
      <c r="A331" s="166">
        <v>328</v>
      </c>
      <c r="B331" s="162" t="s">
        <v>288</v>
      </c>
      <c r="C331" s="165" t="s">
        <v>440</v>
      </c>
    </row>
    <row r="332" spans="1:3" x14ac:dyDescent="0.2">
      <c r="A332" s="166">
        <v>329</v>
      </c>
      <c r="B332" s="162" t="s">
        <v>288</v>
      </c>
      <c r="C332" s="165" t="s">
        <v>440</v>
      </c>
    </row>
    <row r="333" spans="1:3" x14ac:dyDescent="0.2">
      <c r="A333" s="166">
        <v>330</v>
      </c>
      <c r="B333" s="162" t="s">
        <v>288</v>
      </c>
      <c r="C333" s="165" t="s">
        <v>440</v>
      </c>
    </row>
    <row r="334" spans="1:3" x14ac:dyDescent="0.2">
      <c r="A334" s="166">
        <v>331</v>
      </c>
      <c r="B334" s="162" t="s">
        <v>288</v>
      </c>
      <c r="C334" s="165" t="s">
        <v>440</v>
      </c>
    </row>
    <row r="335" spans="1:3" x14ac:dyDescent="0.2">
      <c r="A335" s="166">
        <v>332</v>
      </c>
      <c r="B335" s="162" t="s">
        <v>288</v>
      </c>
      <c r="C335" s="165" t="s">
        <v>441</v>
      </c>
    </row>
    <row r="336" spans="1:3" x14ac:dyDescent="0.2">
      <c r="A336" s="166">
        <v>334</v>
      </c>
      <c r="B336" s="162" t="s">
        <v>289</v>
      </c>
      <c r="C336" s="165" t="s">
        <v>440</v>
      </c>
    </row>
    <row r="337" spans="1:3" x14ac:dyDescent="0.2">
      <c r="A337" s="166">
        <v>335</v>
      </c>
      <c r="B337" s="162" t="s">
        <v>290</v>
      </c>
      <c r="C337" s="165" t="s">
        <v>440</v>
      </c>
    </row>
    <row r="338" spans="1:3" x14ac:dyDescent="0.2">
      <c r="A338" s="166">
        <v>336</v>
      </c>
      <c r="B338" s="162" t="s">
        <v>291</v>
      </c>
      <c r="C338" s="165" t="s">
        <v>441</v>
      </c>
    </row>
    <row r="339" spans="1:3" x14ac:dyDescent="0.2">
      <c r="A339" s="166">
        <v>337</v>
      </c>
      <c r="B339" s="162" t="s">
        <v>291</v>
      </c>
      <c r="C339" s="165" t="s">
        <v>441</v>
      </c>
    </row>
    <row r="340" spans="1:3" x14ac:dyDescent="0.2">
      <c r="A340" s="166">
        <v>338</v>
      </c>
      <c r="B340" s="162" t="s">
        <v>292</v>
      </c>
      <c r="C340" s="165" t="s">
        <v>440</v>
      </c>
    </row>
    <row r="341" spans="1:3" x14ac:dyDescent="0.2">
      <c r="A341" s="166">
        <v>339</v>
      </c>
      <c r="B341" s="162" t="s">
        <v>293</v>
      </c>
      <c r="C341" s="165" t="s">
        <v>441</v>
      </c>
    </row>
    <row r="342" spans="1:3" x14ac:dyDescent="0.2">
      <c r="A342" s="166">
        <v>340</v>
      </c>
      <c r="B342" s="162" t="s">
        <v>293</v>
      </c>
      <c r="C342" s="165" t="s">
        <v>441</v>
      </c>
    </row>
    <row r="343" spans="1:3" x14ac:dyDescent="0.2">
      <c r="A343" s="166">
        <v>341</v>
      </c>
      <c r="B343" s="162" t="s">
        <v>293</v>
      </c>
      <c r="C343" s="165" t="s">
        <v>441</v>
      </c>
    </row>
    <row r="344" spans="1:3" x14ac:dyDescent="0.2">
      <c r="A344" s="166">
        <v>342</v>
      </c>
      <c r="B344" s="162" t="s">
        <v>294</v>
      </c>
      <c r="C344" s="165" t="s">
        <v>440</v>
      </c>
    </row>
    <row r="345" spans="1:3" x14ac:dyDescent="0.2">
      <c r="A345" s="166">
        <v>343</v>
      </c>
      <c r="B345" s="162" t="s">
        <v>295</v>
      </c>
      <c r="C345" s="165" t="s">
        <v>440</v>
      </c>
    </row>
    <row r="346" spans="1:3" x14ac:dyDescent="0.2">
      <c r="A346" s="166">
        <v>344</v>
      </c>
      <c r="B346" s="162" t="s">
        <v>296</v>
      </c>
      <c r="C346" s="165" t="s">
        <v>440</v>
      </c>
    </row>
    <row r="347" spans="1:3" x14ac:dyDescent="0.2">
      <c r="A347" s="166">
        <v>344</v>
      </c>
      <c r="B347" s="162" t="s">
        <v>296</v>
      </c>
      <c r="C347" s="165" t="s">
        <v>441</v>
      </c>
    </row>
    <row r="348" spans="1:3" x14ac:dyDescent="0.2">
      <c r="A348" s="166">
        <v>345</v>
      </c>
      <c r="B348" s="162" t="s">
        <v>297</v>
      </c>
      <c r="C348" s="165" t="s">
        <v>440</v>
      </c>
    </row>
    <row r="349" spans="1:3" x14ac:dyDescent="0.2">
      <c r="A349" s="166">
        <v>346</v>
      </c>
      <c r="B349" s="162" t="s">
        <v>298</v>
      </c>
      <c r="C349" s="165" t="s">
        <v>441</v>
      </c>
    </row>
    <row r="350" spans="1:3" x14ac:dyDescent="0.2">
      <c r="A350" s="166">
        <v>347</v>
      </c>
      <c r="B350" s="162" t="s">
        <v>299</v>
      </c>
      <c r="C350" s="165" t="s">
        <v>441</v>
      </c>
    </row>
    <row r="351" spans="1:3" x14ac:dyDescent="0.2">
      <c r="A351" s="166">
        <v>348</v>
      </c>
      <c r="B351" s="162" t="s">
        <v>299</v>
      </c>
      <c r="C351" s="165" t="s">
        <v>441</v>
      </c>
    </row>
    <row r="352" spans="1:3" x14ac:dyDescent="0.2">
      <c r="A352" s="166">
        <v>349</v>
      </c>
      <c r="B352" s="162" t="s">
        <v>245</v>
      </c>
      <c r="C352" s="165" t="s">
        <v>440</v>
      </c>
    </row>
    <row r="353" spans="1:3" x14ac:dyDescent="0.2">
      <c r="A353" s="166">
        <v>350</v>
      </c>
      <c r="B353" s="162" t="s">
        <v>300</v>
      </c>
      <c r="C353" s="165" t="s">
        <v>441</v>
      </c>
    </row>
    <row r="354" spans="1:3" x14ac:dyDescent="0.2">
      <c r="A354" s="166">
        <v>351</v>
      </c>
      <c r="B354" s="162" t="s">
        <v>301</v>
      </c>
      <c r="C354" s="165" t="s">
        <v>440</v>
      </c>
    </row>
    <row r="355" spans="1:3" x14ac:dyDescent="0.2">
      <c r="A355" s="166">
        <v>352</v>
      </c>
      <c r="B355" s="162" t="s">
        <v>302</v>
      </c>
      <c r="C355" s="165" t="s">
        <v>440</v>
      </c>
    </row>
    <row r="356" spans="1:3" x14ac:dyDescent="0.2">
      <c r="A356" s="166">
        <v>353</v>
      </c>
      <c r="B356" s="162" t="s">
        <v>303</v>
      </c>
      <c r="C356" s="165" t="s">
        <v>440</v>
      </c>
    </row>
    <row r="357" spans="1:3" x14ac:dyDescent="0.2">
      <c r="A357" s="166">
        <v>354</v>
      </c>
      <c r="B357" s="162" t="s">
        <v>220</v>
      </c>
      <c r="C357" s="165" t="s">
        <v>441</v>
      </c>
    </row>
    <row r="358" spans="1:3" x14ac:dyDescent="0.2">
      <c r="A358" s="166">
        <v>355</v>
      </c>
      <c r="B358" s="162" t="s">
        <v>304</v>
      </c>
      <c r="C358" s="165" t="s">
        <v>440</v>
      </c>
    </row>
    <row r="359" spans="1:3" x14ac:dyDescent="0.2">
      <c r="A359" s="166">
        <v>357</v>
      </c>
      <c r="B359" s="162" t="s">
        <v>305</v>
      </c>
      <c r="C359" s="165" t="s">
        <v>441</v>
      </c>
    </row>
    <row r="360" spans="1:3" x14ac:dyDescent="0.2">
      <c r="A360" s="166">
        <v>358</v>
      </c>
      <c r="B360" s="162" t="s">
        <v>305</v>
      </c>
      <c r="C360" s="165" t="s">
        <v>441</v>
      </c>
    </row>
    <row r="361" spans="1:3" x14ac:dyDescent="0.2">
      <c r="A361" s="166">
        <v>359</v>
      </c>
      <c r="B361" s="162" t="s">
        <v>305</v>
      </c>
      <c r="C361" s="165" t="s">
        <v>441</v>
      </c>
    </row>
    <row r="362" spans="1:3" x14ac:dyDescent="0.2">
      <c r="A362" s="166">
        <v>360</v>
      </c>
      <c r="B362" s="162" t="s">
        <v>305</v>
      </c>
      <c r="C362" s="165" t="s">
        <v>441</v>
      </c>
    </row>
    <row r="363" spans="1:3" x14ac:dyDescent="0.2">
      <c r="A363" s="166">
        <v>361</v>
      </c>
      <c r="B363" s="162" t="s">
        <v>305</v>
      </c>
      <c r="C363" s="165" t="s">
        <v>441</v>
      </c>
    </row>
    <row r="364" spans="1:3" x14ac:dyDescent="0.2">
      <c r="A364" s="166">
        <v>362</v>
      </c>
      <c r="B364" s="162" t="s">
        <v>305</v>
      </c>
      <c r="C364" s="165" t="s">
        <v>441</v>
      </c>
    </row>
    <row r="365" spans="1:3" x14ac:dyDescent="0.2">
      <c r="A365" s="166">
        <v>363</v>
      </c>
      <c r="B365" s="162" t="s">
        <v>305</v>
      </c>
      <c r="C365" s="165" t="s">
        <v>441</v>
      </c>
    </row>
    <row r="366" spans="1:3" x14ac:dyDescent="0.2">
      <c r="A366" s="166">
        <v>364</v>
      </c>
      <c r="B366" s="162" t="s">
        <v>305</v>
      </c>
      <c r="C366" s="165" t="s">
        <v>441</v>
      </c>
    </row>
    <row r="367" spans="1:3" x14ac:dyDescent="0.2">
      <c r="A367" s="166">
        <v>365</v>
      </c>
      <c r="B367" s="162" t="s">
        <v>305</v>
      </c>
      <c r="C367" s="165" t="s">
        <v>441</v>
      </c>
    </row>
    <row r="368" spans="1:3" x14ac:dyDescent="0.2">
      <c r="A368" s="166">
        <v>366</v>
      </c>
      <c r="B368" s="162" t="s">
        <v>305</v>
      </c>
      <c r="C368" s="165" t="s">
        <v>441</v>
      </c>
    </row>
    <row r="369" spans="1:3" x14ac:dyDescent="0.2">
      <c r="A369" s="166">
        <v>367</v>
      </c>
      <c r="B369" s="162" t="s">
        <v>305</v>
      </c>
      <c r="C369" s="165" t="s">
        <v>441</v>
      </c>
    </row>
    <row r="370" spans="1:3" x14ac:dyDescent="0.2">
      <c r="A370" s="166">
        <v>368</v>
      </c>
      <c r="B370" s="162" t="s">
        <v>305</v>
      </c>
      <c r="C370" s="165" t="s">
        <v>441</v>
      </c>
    </row>
    <row r="371" spans="1:3" x14ac:dyDescent="0.2">
      <c r="A371" s="166">
        <v>369</v>
      </c>
      <c r="B371" s="162" t="s">
        <v>305</v>
      </c>
      <c r="C371" s="165" t="s">
        <v>441</v>
      </c>
    </row>
    <row r="372" spans="1:3" x14ac:dyDescent="0.2">
      <c r="A372" s="166">
        <v>370</v>
      </c>
      <c r="B372" s="162" t="s">
        <v>305</v>
      </c>
      <c r="C372" s="165" t="s">
        <v>441</v>
      </c>
    </row>
    <row r="373" spans="1:3" x14ac:dyDescent="0.2">
      <c r="A373" s="166">
        <v>371</v>
      </c>
      <c r="B373" s="162" t="s">
        <v>305</v>
      </c>
      <c r="C373" s="165" t="s">
        <v>441</v>
      </c>
    </row>
    <row r="374" spans="1:3" x14ac:dyDescent="0.2">
      <c r="A374" s="166">
        <v>372</v>
      </c>
      <c r="B374" s="162" t="s">
        <v>285</v>
      </c>
      <c r="C374" s="165" t="s">
        <v>440</v>
      </c>
    </row>
    <row r="375" spans="1:3" x14ac:dyDescent="0.2">
      <c r="A375" s="166">
        <v>373</v>
      </c>
      <c r="B375" s="162" t="s">
        <v>233</v>
      </c>
      <c r="C375" s="165" t="s">
        <v>440</v>
      </c>
    </row>
    <row r="376" spans="1:3" x14ac:dyDescent="0.2">
      <c r="A376" s="166">
        <v>374</v>
      </c>
      <c r="B376" s="162" t="s">
        <v>233</v>
      </c>
      <c r="C376" s="165" t="s">
        <v>440</v>
      </c>
    </row>
    <row r="377" spans="1:3" x14ac:dyDescent="0.2">
      <c r="A377" s="166">
        <v>375</v>
      </c>
      <c r="B377" s="162" t="s">
        <v>233</v>
      </c>
      <c r="C377" s="165" t="s">
        <v>440</v>
      </c>
    </row>
    <row r="378" spans="1:3" x14ac:dyDescent="0.2">
      <c r="A378" s="166">
        <v>376</v>
      </c>
      <c r="B378" s="162" t="s">
        <v>233</v>
      </c>
      <c r="C378" s="165" t="s">
        <v>440</v>
      </c>
    </row>
    <row r="379" spans="1:3" x14ac:dyDescent="0.2">
      <c r="A379" s="166">
        <v>377</v>
      </c>
      <c r="B379" s="162" t="s">
        <v>233</v>
      </c>
      <c r="C379" s="165" t="s">
        <v>440</v>
      </c>
    </row>
    <row r="380" spans="1:3" x14ac:dyDescent="0.2">
      <c r="A380" s="166">
        <v>378</v>
      </c>
      <c r="B380" s="162" t="s">
        <v>233</v>
      </c>
      <c r="C380" s="165" t="s">
        <v>440</v>
      </c>
    </row>
    <row r="381" spans="1:3" x14ac:dyDescent="0.2">
      <c r="A381" s="166">
        <v>380</v>
      </c>
      <c r="B381" s="162" t="s">
        <v>233</v>
      </c>
      <c r="C381" s="165" t="s">
        <v>440</v>
      </c>
    </row>
    <row r="382" spans="1:3" x14ac:dyDescent="0.2">
      <c r="A382" s="166">
        <v>381</v>
      </c>
      <c r="B382" s="162" t="s">
        <v>233</v>
      </c>
      <c r="C382" s="165" t="s">
        <v>440</v>
      </c>
    </row>
    <row r="383" spans="1:3" x14ac:dyDescent="0.2">
      <c r="A383" s="166">
        <v>382</v>
      </c>
      <c r="B383" s="162" t="s">
        <v>233</v>
      </c>
      <c r="C383" s="165" t="s">
        <v>440</v>
      </c>
    </row>
    <row r="384" spans="1:3" x14ac:dyDescent="0.2">
      <c r="A384" s="166">
        <v>384</v>
      </c>
      <c r="B384" s="162" t="s">
        <v>245</v>
      </c>
      <c r="C384" s="165" t="s">
        <v>440</v>
      </c>
    </row>
    <row r="385" spans="1:3" x14ac:dyDescent="0.2">
      <c r="A385" s="166">
        <v>385</v>
      </c>
      <c r="B385" s="162" t="s">
        <v>233</v>
      </c>
      <c r="C385" s="165" t="s">
        <v>441</v>
      </c>
    </row>
    <row r="386" spans="1:3" x14ac:dyDescent="0.2">
      <c r="A386" s="166">
        <v>386</v>
      </c>
      <c r="B386" s="162" t="s">
        <v>213</v>
      </c>
      <c r="C386" s="165" t="s">
        <v>441</v>
      </c>
    </row>
    <row r="387" spans="1:3" x14ac:dyDescent="0.2">
      <c r="A387" s="166">
        <v>387</v>
      </c>
      <c r="B387" s="162" t="s">
        <v>238</v>
      </c>
      <c r="C387" s="165" t="s">
        <v>441</v>
      </c>
    </row>
    <row r="388" spans="1:3" x14ac:dyDescent="0.2">
      <c r="A388" s="166">
        <v>388</v>
      </c>
      <c r="B388" s="162" t="s">
        <v>233</v>
      </c>
      <c r="C388" s="165" t="s">
        <v>441</v>
      </c>
    </row>
    <row r="389" spans="1:3" x14ac:dyDescent="0.2">
      <c r="A389" s="166">
        <v>389</v>
      </c>
      <c r="B389" s="162" t="s">
        <v>224</v>
      </c>
      <c r="C389" s="165" t="s">
        <v>441</v>
      </c>
    </row>
    <row r="390" spans="1:3" x14ac:dyDescent="0.2">
      <c r="A390" s="166">
        <v>390</v>
      </c>
      <c r="B390" s="162" t="s">
        <v>233</v>
      </c>
      <c r="C390" s="165" t="s">
        <v>440</v>
      </c>
    </row>
    <row r="391" spans="1:3" x14ac:dyDescent="0.2">
      <c r="A391" s="166">
        <v>391</v>
      </c>
      <c r="B391" s="162" t="s">
        <v>306</v>
      </c>
      <c r="C391" s="165" t="s">
        <v>441</v>
      </c>
    </row>
    <row r="392" spans="1:3" x14ac:dyDescent="0.2">
      <c r="A392" s="166">
        <v>392</v>
      </c>
      <c r="B392" s="162" t="s">
        <v>307</v>
      </c>
      <c r="C392" s="165" t="s">
        <v>440</v>
      </c>
    </row>
    <row r="393" spans="1:3" x14ac:dyDescent="0.2">
      <c r="A393" s="166">
        <v>393</v>
      </c>
      <c r="B393" s="162" t="s">
        <v>308</v>
      </c>
      <c r="C393" s="165" t="s">
        <v>440</v>
      </c>
    </row>
    <row r="394" spans="1:3" x14ac:dyDescent="0.2">
      <c r="A394" s="166">
        <v>394</v>
      </c>
      <c r="B394" s="162" t="s">
        <v>264</v>
      </c>
      <c r="C394" s="165" t="s">
        <v>440</v>
      </c>
    </row>
    <row r="395" spans="1:3" x14ac:dyDescent="0.2">
      <c r="A395" s="166">
        <v>395</v>
      </c>
      <c r="B395" s="162" t="s">
        <v>309</v>
      </c>
      <c r="C395" s="165" t="s">
        <v>440</v>
      </c>
    </row>
    <row r="396" spans="1:3" x14ac:dyDescent="0.2">
      <c r="A396" s="166">
        <v>396</v>
      </c>
      <c r="B396" s="162" t="s">
        <v>243</v>
      </c>
      <c r="C396" s="165" t="s">
        <v>440</v>
      </c>
    </row>
    <row r="397" spans="1:3" x14ac:dyDescent="0.2">
      <c r="A397" s="166">
        <v>397</v>
      </c>
      <c r="B397" s="162" t="s">
        <v>310</v>
      </c>
      <c r="C397" s="165" t="s">
        <v>440</v>
      </c>
    </row>
    <row r="398" spans="1:3" x14ac:dyDescent="0.2">
      <c r="A398" s="166">
        <v>398</v>
      </c>
      <c r="B398" s="162" t="s">
        <v>311</v>
      </c>
      <c r="C398" s="165" t="s">
        <v>440</v>
      </c>
    </row>
    <row r="399" spans="1:3" x14ac:dyDescent="0.2">
      <c r="A399" s="166">
        <v>399</v>
      </c>
      <c r="B399" s="162" t="s">
        <v>312</v>
      </c>
      <c r="C399" s="165" t="s">
        <v>441</v>
      </c>
    </row>
    <row r="400" spans="1:3" x14ac:dyDescent="0.2">
      <c r="A400" s="166">
        <v>400</v>
      </c>
      <c r="B400" s="162" t="s">
        <v>263</v>
      </c>
      <c r="C400" s="165" t="s">
        <v>440</v>
      </c>
    </row>
    <row r="401" spans="1:3" x14ac:dyDescent="0.2">
      <c r="A401" s="166">
        <v>401</v>
      </c>
      <c r="B401" s="162" t="s">
        <v>313</v>
      </c>
      <c r="C401" s="165" t="s">
        <v>441</v>
      </c>
    </row>
    <row r="402" spans="1:3" x14ac:dyDescent="0.2">
      <c r="A402" s="166">
        <v>403</v>
      </c>
      <c r="B402" s="162" t="s">
        <v>219</v>
      </c>
      <c r="C402" s="165" t="s">
        <v>440</v>
      </c>
    </row>
    <row r="403" spans="1:3" x14ac:dyDescent="0.2">
      <c r="A403" s="166">
        <v>404</v>
      </c>
      <c r="B403" s="162" t="s">
        <v>314</v>
      </c>
      <c r="C403" s="165" t="s">
        <v>440</v>
      </c>
    </row>
    <row r="404" spans="1:3" x14ac:dyDescent="0.2">
      <c r="A404" s="166">
        <v>405</v>
      </c>
      <c r="B404" s="162" t="s">
        <v>315</v>
      </c>
      <c r="C404" s="165" t="s">
        <v>441</v>
      </c>
    </row>
    <row r="405" spans="1:3" x14ac:dyDescent="0.2">
      <c r="A405" s="166">
        <v>406</v>
      </c>
      <c r="B405" s="162" t="s">
        <v>316</v>
      </c>
      <c r="C405" s="165" t="s">
        <v>441</v>
      </c>
    </row>
    <row r="406" spans="1:3" x14ac:dyDescent="0.2">
      <c r="A406" s="166">
        <v>407</v>
      </c>
      <c r="B406" s="162" t="s">
        <v>317</v>
      </c>
      <c r="C406" s="165" t="s">
        <v>441</v>
      </c>
    </row>
    <row r="407" spans="1:3" x14ac:dyDescent="0.2">
      <c r="A407" s="166">
        <v>408</v>
      </c>
      <c r="B407" s="162" t="s">
        <v>318</v>
      </c>
      <c r="C407" s="165" t="s">
        <v>441</v>
      </c>
    </row>
    <row r="408" spans="1:3" x14ac:dyDescent="0.2">
      <c r="A408" s="166">
        <v>409</v>
      </c>
      <c r="B408" s="162" t="s">
        <v>319</v>
      </c>
      <c r="C408" s="165" t="s">
        <v>441</v>
      </c>
    </row>
    <row r="409" spans="1:3" x14ac:dyDescent="0.2">
      <c r="A409" s="166">
        <v>410</v>
      </c>
      <c r="B409" s="162" t="s">
        <v>320</v>
      </c>
      <c r="C409" s="165" t="s">
        <v>441</v>
      </c>
    </row>
    <row r="410" spans="1:3" x14ac:dyDescent="0.2">
      <c r="A410" s="166">
        <v>411</v>
      </c>
      <c r="B410" s="162" t="s">
        <v>321</v>
      </c>
      <c r="C410" s="165" t="s">
        <v>441</v>
      </c>
    </row>
    <row r="411" spans="1:3" x14ac:dyDescent="0.2">
      <c r="A411" s="166">
        <v>412</v>
      </c>
      <c r="B411" s="162" t="s">
        <v>322</v>
      </c>
      <c r="C411" s="165" t="s">
        <v>441</v>
      </c>
    </row>
    <row r="412" spans="1:3" x14ac:dyDescent="0.2">
      <c r="A412" s="166">
        <v>413</v>
      </c>
      <c r="B412" s="162" t="s">
        <v>323</v>
      </c>
      <c r="C412" s="165" t="s">
        <v>441</v>
      </c>
    </row>
    <row r="413" spans="1:3" x14ac:dyDescent="0.2">
      <c r="A413" s="166">
        <v>414</v>
      </c>
      <c r="B413" s="162" t="s">
        <v>324</v>
      </c>
      <c r="C413" s="165" t="s">
        <v>441</v>
      </c>
    </row>
    <row r="414" spans="1:3" x14ac:dyDescent="0.2">
      <c r="A414" s="166">
        <v>415</v>
      </c>
      <c r="B414" s="162" t="s">
        <v>325</v>
      </c>
      <c r="C414" s="165" t="s">
        <v>441</v>
      </c>
    </row>
    <row r="415" spans="1:3" x14ac:dyDescent="0.2">
      <c r="A415" s="166">
        <v>416</v>
      </c>
      <c r="B415" s="162" t="s">
        <v>326</v>
      </c>
      <c r="C415" s="165" t="s">
        <v>441</v>
      </c>
    </row>
    <row r="416" spans="1:3" x14ac:dyDescent="0.2">
      <c r="A416" s="166">
        <v>417</v>
      </c>
      <c r="B416" s="162" t="s">
        <v>327</v>
      </c>
      <c r="C416" s="165" t="s">
        <v>441</v>
      </c>
    </row>
    <row r="417" spans="1:3" x14ac:dyDescent="0.2">
      <c r="A417" s="166">
        <v>418</v>
      </c>
      <c r="B417" s="162" t="s">
        <v>328</v>
      </c>
      <c r="C417" s="165" t="s">
        <v>441</v>
      </c>
    </row>
    <row r="418" spans="1:3" x14ac:dyDescent="0.2">
      <c r="A418" s="166">
        <v>419</v>
      </c>
      <c r="B418" s="162" t="s">
        <v>329</v>
      </c>
      <c r="C418" s="165" t="s">
        <v>441</v>
      </c>
    </row>
    <row r="419" spans="1:3" x14ac:dyDescent="0.2">
      <c r="A419" s="166">
        <v>420</v>
      </c>
      <c r="B419" s="162" t="s">
        <v>330</v>
      </c>
      <c r="C419" s="165" t="s">
        <v>441</v>
      </c>
    </row>
    <row r="420" spans="1:3" x14ac:dyDescent="0.2">
      <c r="A420" s="166">
        <v>421</v>
      </c>
      <c r="B420" s="162" t="s">
        <v>331</v>
      </c>
      <c r="C420" s="165" t="s">
        <v>441</v>
      </c>
    </row>
    <row r="421" spans="1:3" x14ac:dyDescent="0.2">
      <c r="A421" s="166">
        <v>422</v>
      </c>
      <c r="B421" s="162" t="s">
        <v>332</v>
      </c>
      <c r="C421" s="165" t="s">
        <v>441</v>
      </c>
    </row>
    <row r="422" spans="1:3" x14ac:dyDescent="0.2">
      <c r="A422" s="166">
        <v>423</v>
      </c>
      <c r="B422" s="162" t="s">
        <v>333</v>
      </c>
      <c r="C422" s="165" t="s">
        <v>441</v>
      </c>
    </row>
    <row r="423" spans="1:3" x14ac:dyDescent="0.2">
      <c r="A423" s="166">
        <v>424</v>
      </c>
      <c r="B423" s="162" t="s">
        <v>334</v>
      </c>
      <c r="C423" s="165" t="s">
        <v>441</v>
      </c>
    </row>
    <row r="424" spans="1:3" x14ac:dyDescent="0.2">
      <c r="A424" s="166">
        <v>425</v>
      </c>
      <c r="B424" s="162" t="s">
        <v>335</v>
      </c>
      <c r="C424" s="165" t="s">
        <v>440</v>
      </c>
    </row>
    <row r="425" spans="1:3" x14ac:dyDescent="0.2">
      <c r="A425" s="166">
        <v>426</v>
      </c>
      <c r="B425" s="162" t="s">
        <v>245</v>
      </c>
      <c r="C425" s="165" t="s">
        <v>440</v>
      </c>
    </row>
    <row r="426" spans="1:3" x14ac:dyDescent="0.2">
      <c r="A426" s="166">
        <v>427</v>
      </c>
      <c r="B426" s="162" t="s">
        <v>336</v>
      </c>
      <c r="C426" s="165" t="s">
        <v>440</v>
      </c>
    </row>
    <row r="427" spans="1:3" x14ac:dyDescent="0.2">
      <c r="A427" s="166">
        <v>428</v>
      </c>
      <c r="B427" s="162" t="s">
        <v>337</v>
      </c>
      <c r="C427" s="165" t="s">
        <v>436</v>
      </c>
    </row>
    <row r="428" spans="1:3" x14ac:dyDescent="0.2">
      <c r="A428" s="166">
        <v>429</v>
      </c>
      <c r="B428" s="162" t="s">
        <v>338</v>
      </c>
      <c r="C428" s="165" t="s">
        <v>436</v>
      </c>
    </row>
    <row r="429" spans="1:3" x14ac:dyDescent="0.2">
      <c r="A429" s="166">
        <v>430</v>
      </c>
      <c r="B429" s="162" t="s">
        <v>339</v>
      </c>
      <c r="C429" s="165" t="s">
        <v>436</v>
      </c>
    </row>
    <row r="430" spans="1:3" x14ac:dyDescent="0.2">
      <c r="A430" s="166">
        <v>431</v>
      </c>
      <c r="B430" s="162" t="s">
        <v>340</v>
      </c>
      <c r="C430" s="165" t="s">
        <v>436</v>
      </c>
    </row>
    <row r="431" spans="1:3" x14ac:dyDescent="0.2">
      <c r="A431" s="166">
        <v>432</v>
      </c>
      <c r="B431" s="162" t="s">
        <v>245</v>
      </c>
      <c r="C431" s="165" t="s">
        <v>440</v>
      </c>
    </row>
    <row r="432" spans="1:3" x14ac:dyDescent="0.2">
      <c r="A432" s="166">
        <v>434</v>
      </c>
      <c r="B432" s="162" t="s">
        <v>341</v>
      </c>
      <c r="C432" s="165" t="s">
        <v>441</v>
      </c>
    </row>
    <row r="433" spans="1:3" x14ac:dyDescent="0.2">
      <c r="A433" s="166">
        <v>435</v>
      </c>
      <c r="B433" s="162" t="s">
        <v>342</v>
      </c>
      <c r="C433" s="165" t="s">
        <v>440</v>
      </c>
    </row>
    <row r="434" spans="1:3" x14ac:dyDescent="0.2">
      <c r="A434" s="166">
        <v>436</v>
      </c>
      <c r="B434" s="162" t="s">
        <v>343</v>
      </c>
      <c r="C434" s="165" t="s">
        <v>440</v>
      </c>
    </row>
    <row r="435" spans="1:3" x14ac:dyDescent="0.2">
      <c r="A435" s="166">
        <v>437</v>
      </c>
      <c r="B435" s="162" t="s">
        <v>344</v>
      </c>
      <c r="C435" s="165" t="s">
        <v>440</v>
      </c>
    </row>
    <row r="436" spans="1:3" x14ac:dyDescent="0.2">
      <c r="A436" s="166">
        <v>439</v>
      </c>
      <c r="B436" s="162" t="s">
        <v>345</v>
      </c>
      <c r="C436" s="165" t="s">
        <v>440</v>
      </c>
    </row>
    <row r="437" spans="1:3" x14ac:dyDescent="0.2">
      <c r="A437" s="166">
        <v>440</v>
      </c>
      <c r="B437" s="162" t="s">
        <v>346</v>
      </c>
      <c r="C437" s="165" t="s">
        <v>440</v>
      </c>
    </row>
    <row r="438" spans="1:3" x14ac:dyDescent="0.2">
      <c r="A438" s="166">
        <v>441</v>
      </c>
      <c r="B438" s="162" t="s">
        <v>249</v>
      </c>
      <c r="C438" s="165" t="s">
        <v>440</v>
      </c>
    </row>
    <row r="439" spans="1:3" x14ac:dyDescent="0.2">
      <c r="A439" s="166">
        <v>442</v>
      </c>
      <c r="B439" s="162" t="s">
        <v>245</v>
      </c>
      <c r="C439" s="165" t="s">
        <v>441</v>
      </c>
    </row>
    <row r="440" spans="1:3" x14ac:dyDescent="0.2">
      <c r="A440" s="166">
        <v>443</v>
      </c>
      <c r="B440" s="162" t="s">
        <v>285</v>
      </c>
      <c r="C440" s="165" t="s">
        <v>440</v>
      </c>
    </row>
    <row r="441" spans="1:3" x14ac:dyDescent="0.2">
      <c r="A441" s="166">
        <v>444</v>
      </c>
      <c r="B441" s="162" t="s">
        <v>288</v>
      </c>
      <c r="C441" s="165" t="s">
        <v>440</v>
      </c>
    </row>
    <row r="442" spans="1:3" x14ac:dyDescent="0.2">
      <c r="A442" s="166">
        <v>444</v>
      </c>
      <c r="B442" s="162" t="s">
        <v>288</v>
      </c>
      <c r="C442" s="165" t="s">
        <v>441</v>
      </c>
    </row>
    <row r="443" spans="1:3" x14ac:dyDescent="0.2">
      <c r="A443" s="166">
        <v>445</v>
      </c>
      <c r="B443" s="162" t="s">
        <v>347</v>
      </c>
      <c r="C443" s="165" t="s">
        <v>440</v>
      </c>
    </row>
    <row r="444" spans="1:3" x14ac:dyDescent="0.2">
      <c r="A444" s="166">
        <v>446</v>
      </c>
      <c r="B444" s="162" t="s">
        <v>347</v>
      </c>
      <c r="C444" s="165" t="s">
        <v>440</v>
      </c>
    </row>
    <row r="445" spans="1:3" x14ac:dyDescent="0.2">
      <c r="A445" s="166">
        <v>447</v>
      </c>
      <c r="B445" s="162" t="s">
        <v>259</v>
      </c>
      <c r="C445" s="165" t="s">
        <v>440</v>
      </c>
    </row>
    <row r="446" spans="1:3" x14ac:dyDescent="0.2">
      <c r="A446" s="166">
        <v>448</v>
      </c>
      <c r="B446" s="162" t="s">
        <v>259</v>
      </c>
      <c r="C446" s="165" t="s">
        <v>440</v>
      </c>
    </row>
    <row r="447" spans="1:3" x14ac:dyDescent="0.2">
      <c r="A447" s="166">
        <v>449</v>
      </c>
      <c r="B447" s="162" t="s">
        <v>259</v>
      </c>
      <c r="C447" s="165" t="s">
        <v>440</v>
      </c>
    </row>
    <row r="448" spans="1:3" x14ac:dyDescent="0.2">
      <c r="A448" s="166">
        <v>450</v>
      </c>
      <c r="B448" s="162" t="s">
        <v>259</v>
      </c>
      <c r="C448" s="165" t="s">
        <v>440</v>
      </c>
    </row>
    <row r="449" spans="1:3" x14ac:dyDescent="0.2">
      <c r="A449" s="166">
        <v>451</v>
      </c>
      <c r="B449" s="162" t="s">
        <v>259</v>
      </c>
      <c r="C449" s="165" t="s">
        <v>440</v>
      </c>
    </row>
    <row r="450" spans="1:3" x14ac:dyDescent="0.2">
      <c r="A450" s="166">
        <v>452</v>
      </c>
      <c r="B450" s="162" t="s">
        <v>259</v>
      </c>
      <c r="C450" s="165" t="s">
        <v>440</v>
      </c>
    </row>
    <row r="451" spans="1:3" x14ac:dyDescent="0.2">
      <c r="A451" s="166">
        <v>453</v>
      </c>
      <c r="B451" s="162" t="s">
        <v>259</v>
      </c>
      <c r="C451" s="165" t="s">
        <v>440</v>
      </c>
    </row>
    <row r="452" spans="1:3" x14ac:dyDescent="0.2">
      <c r="A452" s="166">
        <v>454</v>
      </c>
      <c r="B452" s="162" t="s">
        <v>259</v>
      </c>
      <c r="C452" s="165" t="s">
        <v>440</v>
      </c>
    </row>
    <row r="453" spans="1:3" x14ac:dyDescent="0.2">
      <c r="A453" s="166">
        <v>455</v>
      </c>
      <c r="B453" s="162" t="s">
        <v>259</v>
      </c>
      <c r="C453" s="165" t="s">
        <v>440</v>
      </c>
    </row>
    <row r="454" spans="1:3" x14ac:dyDescent="0.2">
      <c r="A454" s="166">
        <v>456</v>
      </c>
      <c r="B454" s="162" t="s">
        <v>259</v>
      </c>
      <c r="C454" s="165" t="s">
        <v>440</v>
      </c>
    </row>
    <row r="455" spans="1:3" x14ac:dyDescent="0.2">
      <c r="A455" s="166">
        <v>459</v>
      </c>
      <c r="B455" s="162" t="s">
        <v>259</v>
      </c>
      <c r="C455" s="165" t="s">
        <v>440</v>
      </c>
    </row>
    <row r="456" spans="1:3" x14ac:dyDescent="0.2">
      <c r="A456" s="166">
        <v>460</v>
      </c>
      <c r="B456" s="162" t="s">
        <v>348</v>
      </c>
      <c r="C456" s="165" t="s">
        <v>441</v>
      </c>
    </row>
    <row r="457" spans="1:3" x14ac:dyDescent="0.2">
      <c r="A457" s="166">
        <v>461</v>
      </c>
      <c r="B457" s="162" t="s">
        <v>348</v>
      </c>
      <c r="C457" s="165" t="s">
        <v>441</v>
      </c>
    </row>
    <row r="458" spans="1:3" x14ac:dyDescent="0.2">
      <c r="A458" s="166">
        <v>462</v>
      </c>
      <c r="B458" s="162" t="s">
        <v>349</v>
      </c>
      <c r="C458" s="165" t="s">
        <v>441</v>
      </c>
    </row>
    <row r="459" spans="1:3" x14ac:dyDescent="0.2">
      <c r="A459" s="166">
        <v>463</v>
      </c>
      <c r="B459" s="162" t="s">
        <v>350</v>
      </c>
      <c r="C459" s="165" t="s">
        <v>441</v>
      </c>
    </row>
    <row r="460" spans="1:3" x14ac:dyDescent="0.2">
      <c r="A460" s="166">
        <v>464</v>
      </c>
      <c r="B460" s="162" t="s">
        <v>351</v>
      </c>
      <c r="C460" s="165" t="s">
        <v>440</v>
      </c>
    </row>
    <row r="461" spans="1:3" x14ac:dyDescent="0.2">
      <c r="A461" s="166">
        <v>465</v>
      </c>
      <c r="B461" s="162" t="s">
        <v>352</v>
      </c>
      <c r="C461" s="165" t="s">
        <v>440</v>
      </c>
    </row>
    <row r="462" spans="1:3" x14ac:dyDescent="0.2">
      <c r="A462" s="166">
        <v>466</v>
      </c>
      <c r="B462" s="162" t="s">
        <v>353</v>
      </c>
      <c r="C462" s="165" t="s">
        <v>440</v>
      </c>
    </row>
    <row r="463" spans="1:3" x14ac:dyDescent="0.2">
      <c r="A463" s="166">
        <v>467</v>
      </c>
      <c r="B463" s="162" t="s">
        <v>353</v>
      </c>
      <c r="C463" s="165" t="s">
        <v>440</v>
      </c>
    </row>
    <row r="464" spans="1:3" x14ac:dyDescent="0.2">
      <c r="A464" s="166">
        <v>468</v>
      </c>
      <c r="B464" s="162" t="s">
        <v>353</v>
      </c>
      <c r="C464" s="165" t="s">
        <v>440</v>
      </c>
    </row>
    <row r="465" spans="1:3" x14ac:dyDescent="0.2">
      <c r="A465" s="166">
        <v>469</v>
      </c>
      <c r="B465" s="162" t="s">
        <v>353</v>
      </c>
      <c r="C465" s="165" t="s">
        <v>440</v>
      </c>
    </row>
    <row r="466" spans="1:3" x14ac:dyDescent="0.2">
      <c r="A466" s="166">
        <v>470</v>
      </c>
      <c r="B466" s="162" t="s">
        <v>353</v>
      </c>
      <c r="C466" s="165" t="s">
        <v>440</v>
      </c>
    </row>
    <row r="467" spans="1:3" x14ac:dyDescent="0.2">
      <c r="A467" s="166">
        <v>473</v>
      </c>
      <c r="B467" s="162" t="s">
        <v>354</v>
      </c>
      <c r="C467" s="165" t="s">
        <v>440</v>
      </c>
    </row>
    <row r="468" spans="1:3" x14ac:dyDescent="0.2">
      <c r="A468" s="166">
        <v>474</v>
      </c>
      <c r="B468" s="162" t="s">
        <v>355</v>
      </c>
      <c r="C468" s="165" t="s">
        <v>441</v>
      </c>
    </row>
    <row r="469" spans="1:3" x14ac:dyDescent="0.2">
      <c r="A469" s="166">
        <v>475</v>
      </c>
      <c r="B469" s="162" t="s">
        <v>356</v>
      </c>
      <c r="C469" s="165" t="s">
        <v>440</v>
      </c>
    </row>
    <row r="470" spans="1:3" x14ac:dyDescent="0.2">
      <c r="A470" s="166">
        <v>476</v>
      </c>
      <c r="B470" s="162" t="s">
        <v>357</v>
      </c>
      <c r="C470" s="165" t="s">
        <v>441</v>
      </c>
    </row>
    <row r="471" spans="1:3" x14ac:dyDescent="0.2">
      <c r="A471" s="166">
        <v>477</v>
      </c>
      <c r="B471" s="162" t="s">
        <v>357</v>
      </c>
      <c r="C471" s="165" t="s">
        <v>441</v>
      </c>
    </row>
    <row r="472" spans="1:3" x14ac:dyDescent="0.2">
      <c r="A472" s="166">
        <v>478</v>
      </c>
      <c r="B472" s="162" t="s">
        <v>288</v>
      </c>
      <c r="C472" s="165" t="s">
        <v>440</v>
      </c>
    </row>
    <row r="473" spans="1:3" x14ac:dyDescent="0.2">
      <c r="A473" s="166">
        <v>479</v>
      </c>
      <c r="B473" s="162" t="s">
        <v>345</v>
      </c>
      <c r="C473" s="165" t="s">
        <v>440</v>
      </c>
    </row>
    <row r="474" spans="1:3" x14ac:dyDescent="0.2">
      <c r="A474" s="166">
        <v>480</v>
      </c>
      <c r="B474" s="162" t="s">
        <v>345</v>
      </c>
      <c r="C474" s="165" t="s">
        <v>440</v>
      </c>
    </row>
    <row r="475" spans="1:3" x14ac:dyDescent="0.2">
      <c r="A475" s="166">
        <v>481</v>
      </c>
      <c r="B475" s="162" t="s">
        <v>345</v>
      </c>
      <c r="C475" s="165" t="s">
        <v>440</v>
      </c>
    </row>
    <row r="476" spans="1:3" x14ac:dyDescent="0.2">
      <c r="A476" s="166">
        <v>482</v>
      </c>
      <c r="B476" s="162" t="s">
        <v>358</v>
      </c>
      <c r="C476" s="165" t="s">
        <v>437</v>
      </c>
    </row>
    <row r="477" spans="1:3" x14ac:dyDescent="0.2">
      <c r="A477" s="166">
        <v>483</v>
      </c>
      <c r="B477" s="162" t="s">
        <v>359</v>
      </c>
      <c r="C477" s="165" t="s">
        <v>437</v>
      </c>
    </row>
    <row r="478" spans="1:3" x14ac:dyDescent="0.2">
      <c r="A478" s="166">
        <v>484</v>
      </c>
      <c r="B478" s="162" t="s">
        <v>360</v>
      </c>
      <c r="C478" s="165" t="s">
        <v>437</v>
      </c>
    </row>
    <row r="479" spans="1:3" x14ac:dyDescent="0.2">
      <c r="A479" s="166">
        <v>485</v>
      </c>
      <c r="B479" s="162" t="s">
        <v>361</v>
      </c>
      <c r="C479" s="165" t="s">
        <v>437</v>
      </c>
    </row>
    <row r="480" spans="1:3" x14ac:dyDescent="0.2">
      <c r="A480" s="166">
        <v>486</v>
      </c>
      <c r="B480" s="162" t="s">
        <v>362</v>
      </c>
      <c r="C480" s="165" t="s">
        <v>437</v>
      </c>
    </row>
    <row r="481" spans="1:3" x14ac:dyDescent="0.2">
      <c r="A481" s="166">
        <v>487</v>
      </c>
      <c r="B481" s="162" t="s">
        <v>363</v>
      </c>
      <c r="C481" s="165" t="s">
        <v>437</v>
      </c>
    </row>
    <row r="482" spans="1:3" x14ac:dyDescent="0.2">
      <c r="A482" s="166">
        <v>488</v>
      </c>
      <c r="B482" s="162" t="s">
        <v>364</v>
      </c>
      <c r="C482" s="165" t="s">
        <v>437</v>
      </c>
    </row>
    <row r="483" spans="1:3" x14ac:dyDescent="0.2">
      <c r="A483" s="166">
        <v>489</v>
      </c>
      <c r="B483" s="162" t="s">
        <v>365</v>
      </c>
      <c r="C483" s="165" t="s">
        <v>437</v>
      </c>
    </row>
    <row r="484" spans="1:3" x14ac:dyDescent="0.2">
      <c r="A484" s="166">
        <v>490</v>
      </c>
      <c r="B484" s="162" t="s">
        <v>366</v>
      </c>
      <c r="C484" s="165" t="s">
        <v>437</v>
      </c>
    </row>
    <row r="485" spans="1:3" x14ac:dyDescent="0.2">
      <c r="A485" s="166">
        <v>491</v>
      </c>
      <c r="B485" s="162" t="s">
        <v>367</v>
      </c>
      <c r="C485" s="165" t="s">
        <v>437</v>
      </c>
    </row>
    <row r="486" spans="1:3" x14ac:dyDescent="0.2">
      <c r="A486" s="166">
        <v>492</v>
      </c>
      <c r="B486" s="162" t="s">
        <v>368</v>
      </c>
      <c r="C486" s="165" t="s">
        <v>437</v>
      </c>
    </row>
    <row r="487" spans="1:3" x14ac:dyDescent="0.2">
      <c r="A487" s="166">
        <v>493</v>
      </c>
      <c r="B487" s="162" t="s">
        <v>369</v>
      </c>
      <c r="C487" s="165" t="s">
        <v>437</v>
      </c>
    </row>
    <row r="488" spans="1:3" x14ac:dyDescent="0.2">
      <c r="A488" s="166">
        <v>494</v>
      </c>
      <c r="B488" s="162" t="s">
        <v>370</v>
      </c>
      <c r="C488" s="165" t="s">
        <v>437</v>
      </c>
    </row>
    <row r="489" spans="1:3" x14ac:dyDescent="0.2">
      <c r="A489" s="166">
        <v>495</v>
      </c>
      <c r="B489" s="162" t="s">
        <v>371</v>
      </c>
      <c r="C489" s="165" t="s">
        <v>437</v>
      </c>
    </row>
    <row r="490" spans="1:3" x14ac:dyDescent="0.2">
      <c r="A490" s="166">
        <v>496</v>
      </c>
      <c r="B490" s="162" t="s">
        <v>372</v>
      </c>
      <c r="C490" s="165" t="s">
        <v>437</v>
      </c>
    </row>
    <row r="491" spans="1:3" x14ac:dyDescent="0.2">
      <c r="A491" s="166">
        <v>497</v>
      </c>
      <c r="B491" s="162" t="s">
        <v>373</v>
      </c>
      <c r="C491" s="165" t="s">
        <v>437</v>
      </c>
    </row>
    <row r="492" spans="1:3" x14ac:dyDescent="0.2">
      <c r="A492" s="166">
        <v>498</v>
      </c>
      <c r="B492" s="162" t="s">
        <v>374</v>
      </c>
      <c r="C492" s="165" t="s">
        <v>437</v>
      </c>
    </row>
    <row r="493" spans="1:3" x14ac:dyDescent="0.2">
      <c r="A493" s="166">
        <v>701</v>
      </c>
      <c r="B493" s="162" t="s">
        <v>375</v>
      </c>
      <c r="C493" s="165" t="s">
        <v>441</v>
      </c>
    </row>
    <row r="494" spans="1:3" x14ac:dyDescent="0.2">
      <c r="A494" s="166">
        <v>702</v>
      </c>
      <c r="B494" s="162" t="s">
        <v>375</v>
      </c>
      <c r="C494" s="165" t="s">
        <v>441</v>
      </c>
    </row>
    <row r="495" spans="1:3" x14ac:dyDescent="0.2">
      <c r="A495" s="166">
        <v>703</v>
      </c>
      <c r="B495" s="162" t="s">
        <v>311</v>
      </c>
      <c r="C495" s="165" t="s">
        <v>441</v>
      </c>
    </row>
    <row r="496" spans="1:3" x14ac:dyDescent="0.2">
      <c r="A496" s="166">
        <v>704</v>
      </c>
      <c r="B496" s="162" t="s">
        <v>311</v>
      </c>
      <c r="C496" s="165" t="s">
        <v>441</v>
      </c>
    </row>
    <row r="497" spans="1:3" x14ac:dyDescent="0.2">
      <c r="A497" s="166">
        <v>705</v>
      </c>
      <c r="B497" s="162" t="s">
        <v>311</v>
      </c>
      <c r="C497" s="165" t="s">
        <v>441</v>
      </c>
    </row>
    <row r="498" spans="1:3" x14ac:dyDescent="0.2">
      <c r="A498" s="166">
        <v>706</v>
      </c>
      <c r="B498" s="162" t="s">
        <v>311</v>
      </c>
      <c r="C498" s="165" t="s">
        <v>441</v>
      </c>
    </row>
    <row r="499" spans="1:3" x14ac:dyDescent="0.2">
      <c r="A499" s="166">
        <v>707</v>
      </c>
      <c r="B499" s="162" t="s">
        <v>311</v>
      </c>
      <c r="C499" s="165" t="s">
        <v>441</v>
      </c>
    </row>
    <row r="500" spans="1:3" x14ac:dyDescent="0.2">
      <c r="A500" s="166">
        <v>708</v>
      </c>
      <c r="B500" s="162" t="s">
        <v>311</v>
      </c>
      <c r="C500" s="165" t="s">
        <v>441</v>
      </c>
    </row>
    <row r="501" spans="1:3" x14ac:dyDescent="0.2">
      <c r="A501" s="166">
        <v>709</v>
      </c>
      <c r="B501" s="162" t="s">
        <v>311</v>
      </c>
      <c r="C501" s="165" t="s">
        <v>441</v>
      </c>
    </row>
    <row r="502" spans="1:3" x14ac:dyDescent="0.2">
      <c r="A502" s="166">
        <v>710</v>
      </c>
      <c r="B502" s="162" t="s">
        <v>311</v>
      </c>
      <c r="C502" s="165" t="s">
        <v>441</v>
      </c>
    </row>
    <row r="503" spans="1:3" x14ac:dyDescent="0.2">
      <c r="A503" s="166">
        <v>711</v>
      </c>
      <c r="B503" s="162" t="s">
        <v>311</v>
      </c>
      <c r="C503" s="165" t="s">
        <v>441</v>
      </c>
    </row>
    <row r="504" spans="1:3" x14ac:dyDescent="0.2">
      <c r="A504" s="166">
        <v>712</v>
      </c>
      <c r="B504" s="162" t="s">
        <v>376</v>
      </c>
      <c r="C504" s="165" t="s">
        <v>441</v>
      </c>
    </row>
    <row r="505" spans="1:3" x14ac:dyDescent="0.2">
      <c r="A505" s="166">
        <v>713</v>
      </c>
      <c r="B505" s="162" t="s">
        <v>376</v>
      </c>
      <c r="C505" s="165" t="s">
        <v>441</v>
      </c>
    </row>
    <row r="506" spans="1:3" x14ac:dyDescent="0.2">
      <c r="A506" s="166">
        <v>714</v>
      </c>
      <c r="B506" s="162" t="s">
        <v>376</v>
      </c>
      <c r="C506" s="165" t="s">
        <v>441</v>
      </c>
    </row>
    <row r="507" spans="1:3" x14ac:dyDescent="0.2">
      <c r="A507" s="166">
        <v>715</v>
      </c>
      <c r="B507" s="162" t="s">
        <v>376</v>
      </c>
      <c r="C507" s="165" t="s">
        <v>441</v>
      </c>
    </row>
    <row r="508" spans="1:3" x14ac:dyDescent="0.2">
      <c r="A508" s="166">
        <v>716</v>
      </c>
      <c r="B508" s="162" t="s">
        <v>377</v>
      </c>
      <c r="C508" s="165" t="s">
        <v>441</v>
      </c>
    </row>
    <row r="509" spans="1:3" x14ac:dyDescent="0.2">
      <c r="A509" s="166">
        <v>717</v>
      </c>
      <c r="B509" s="162" t="s">
        <v>377</v>
      </c>
      <c r="C509" s="165" t="s">
        <v>441</v>
      </c>
    </row>
    <row r="510" spans="1:3" x14ac:dyDescent="0.2">
      <c r="A510" s="166">
        <v>718</v>
      </c>
      <c r="B510" s="162" t="s">
        <v>378</v>
      </c>
      <c r="C510" s="165" t="s">
        <v>441</v>
      </c>
    </row>
    <row r="511" spans="1:3" x14ac:dyDescent="0.2">
      <c r="A511" s="166">
        <v>719</v>
      </c>
      <c r="B511" s="162" t="s">
        <v>378</v>
      </c>
      <c r="C511" s="165" t="s">
        <v>441</v>
      </c>
    </row>
    <row r="512" spans="1:3" x14ac:dyDescent="0.2">
      <c r="A512" s="166">
        <v>720</v>
      </c>
      <c r="B512" s="162" t="s">
        <v>246</v>
      </c>
      <c r="C512" s="165" t="s">
        <v>440</v>
      </c>
    </row>
    <row r="513" spans="1:3" x14ac:dyDescent="0.2">
      <c r="A513" s="166">
        <v>721</v>
      </c>
      <c r="B513" s="162" t="s">
        <v>379</v>
      </c>
      <c r="C513" s="165" t="s">
        <v>440</v>
      </c>
    </row>
    <row r="514" spans="1:3" x14ac:dyDescent="0.2">
      <c r="A514" s="166">
        <v>722</v>
      </c>
      <c r="B514" s="162" t="s">
        <v>379</v>
      </c>
      <c r="C514" s="165" t="s">
        <v>440</v>
      </c>
    </row>
    <row r="515" spans="1:3" x14ac:dyDescent="0.2">
      <c r="A515" s="166">
        <v>723</v>
      </c>
      <c r="B515" s="162" t="s">
        <v>379</v>
      </c>
      <c r="C515" s="165" t="s">
        <v>440</v>
      </c>
    </row>
    <row r="516" spans="1:3" x14ac:dyDescent="0.2">
      <c r="A516" s="166">
        <v>724</v>
      </c>
      <c r="B516" s="162" t="s">
        <v>379</v>
      </c>
      <c r="C516" s="165" t="s">
        <v>440</v>
      </c>
    </row>
    <row r="517" spans="1:3" x14ac:dyDescent="0.2">
      <c r="A517" s="166">
        <v>725</v>
      </c>
      <c r="B517" s="162" t="s">
        <v>379</v>
      </c>
      <c r="C517" s="165" t="s">
        <v>440</v>
      </c>
    </row>
    <row r="518" spans="1:3" x14ac:dyDescent="0.2">
      <c r="A518" s="166">
        <v>726</v>
      </c>
      <c r="B518" s="162" t="s">
        <v>379</v>
      </c>
      <c r="C518" s="165" t="s">
        <v>440</v>
      </c>
    </row>
    <row r="519" spans="1:3" x14ac:dyDescent="0.2">
      <c r="A519" s="166">
        <v>727</v>
      </c>
      <c r="B519" s="162" t="s">
        <v>379</v>
      </c>
      <c r="C519" s="165" t="s">
        <v>440</v>
      </c>
    </row>
    <row r="520" spans="1:3" x14ac:dyDescent="0.2">
      <c r="A520" s="166">
        <v>728</v>
      </c>
      <c r="B520" s="162" t="s">
        <v>380</v>
      </c>
      <c r="C520" s="165" t="s">
        <v>440</v>
      </c>
    </row>
    <row r="521" spans="1:3" x14ac:dyDescent="0.2">
      <c r="A521" s="166">
        <v>729</v>
      </c>
      <c r="B521" s="162" t="s">
        <v>379</v>
      </c>
      <c r="C521" s="165" t="s">
        <v>440</v>
      </c>
    </row>
    <row r="522" spans="1:3" x14ac:dyDescent="0.2">
      <c r="A522" s="166">
        <v>730</v>
      </c>
      <c r="B522" s="162" t="s">
        <v>380</v>
      </c>
      <c r="C522" s="165" t="s">
        <v>440</v>
      </c>
    </row>
    <row r="523" spans="1:3" x14ac:dyDescent="0.2">
      <c r="A523" s="166">
        <v>731</v>
      </c>
      <c r="B523" s="162" t="s">
        <v>379</v>
      </c>
      <c r="C523" s="165" t="s">
        <v>440</v>
      </c>
    </row>
    <row r="524" spans="1:3" x14ac:dyDescent="0.2">
      <c r="A524" s="166">
        <v>732</v>
      </c>
      <c r="B524" s="162" t="s">
        <v>380</v>
      </c>
      <c r="C524" s="165" t="s">
        <v>440</v>
      </c>
    </row>
    <row r="525" spans="1:3" x14ac:dyDescent="0.2">
      <c r="A525" s="166">
        <v>733</v>
      </c>
      <c r="B525" s="162" t="s">
        <v>379</v>
      </c>
      <c r="C525" s="165" t="s">
        <v>440</v>
      </c>
    </row>
    <row r="526" spans="1:3" x14ac:dyDescent="0.2">
      <c r="A526" s="166">
        <v>734</v>
      </c>
      <c r="B526" s="162" t="s">
        <v>380</v>
      </c>
      <c r="C526" s="165" t="s">
        <v>440</v>
      </c>
    </row>
    <row r="527" spans="1:3" x14ac:dyDescent="0.2">
      <c r="A527" s="166">
        <v>735</v>
      </c>
      <c r="B527" s="162" t="s">
        <v>379</v>
      </c>
      <c r="C527" s="165" t="s">
        <v>440</v>
      </c>
    </row>
    <row r="528" spans="1:3" x14ac:dyDescent="0.2">
      <c r="A528" s="166">
        <v>736</v>
      </c>
      <c r="B528" s="162" t="s">
        <v>380</v>
      </c>
      <c r="C528" s="165" t="s">
        <v>440</v>
      </c>
    </row>
    <row r="529" spans="1:3" x14ac:dyDescent="0.2">
      <c r="A529" s="166">
        <v>737</v>
      </c>
      <c r="B529" s="162" t="s">
        <v>379</v>
      </c>
      <c r="C529" s="165" t="s">
        <v>440</v>
      </c>
    </row>
    <row r="530" spans="1:3" x14ac:dyDescent="0.2">
      <c r="A530" s="166">
        <v>738</v>
      </c>
      <c r="B530" s="162" t="s">
        <v>380</v>
      </c>
      <c r="C530" s="165" t="s">
        <v>440</v>
      </c>
    </row>
    <row r="531" spans="1:3" x14ac:dyDescent="0.2">
      <c r="A531" s="166">
        <v>739</v>
      </c>
      <c r="B531" s="162" t="s">
        <v>379</v>
      </c>
      <c r="C531" s="165" t="s">
        <v>440</v>
      </c>
    </row>
    <row r="532" spans="1:3" x14ac:dyDescent="0.2">
      <c r="A532" s="166">
        <v>740</v>
      </c>
      <c r="B532" s="162" t="s">
        <v>380</v>
      </c>
      <c r="C532" s="165" t="s">
        <v>440</v>
      </c>
    </row>
    <row r="533" spans="1:3" x14ac:dyDescent="0.2">
      <c r="A533" s="166">
        <v>741</v>
      </c>
      <c r="B533" s="162" t="s">
        <v>379</v>
      </c>
      <c r="C533" s="165" t="s">
        <v>440</v>
      </c>
    </row>
    <row r="534" spans="1:3" x14ac:dyDescent="0.2">
      <c r="A534" s="166">
        <v>742</v>
      </c>
      <c r="B534" s="162" t="s">
        <v>380</v>
      </c>
      <c r="C534" s="165" t="s">
        <v>440</v>
      </c>
    </row>
    <row r="535" spans="1:3" x14ac:dyDescent="0.2">
      <c r="A535" s="166">
        <v>743</v>
      </c>
      <c r="B535" s="162" t="s">
        <v>379</v>
      </c>
      <c r="C535" s="165" t="s">
        <v>440</v>
      </c>
    </row>
    <row r="536" spans="1:3" x14ac:dyDescent="0.2">
      <c r="A536" s="166">
        <v>744</v>
      </c>
      <c r="B536" s="162" t="s">
        <v>380</v>
      </c>
      <c r="C536" s="165" t="s">
        <v>440</v>
      </c>
    </row>
    <row r="537" spans="1:3" x14ac:dyDescent="0.2">
      <c r="A537" s="166">
        <v>745</v>
      </c>
      <c r="B537" s="162" t="s">
        <v>379</v>
      </c>
      <c r="C537" s="165" t="s">
        <v>440</v>
      </c>
    </row>
    <row r="538" spans="1:3" x14ac:dyDescent="0.2">
      <c r="A538" s="166">
        <v>746</v>
      </c>
      <c r="B538" s="162" t="s">
        <v>380</v>
      </c>
      <c r="C538" s="165" t="s">
        <v>440</v>
      </c>
    </row>
    <row r="539" spans="1:3" x14ac:dyDescent="0.2">
      <c r="A539" s="166">
        <v>747</v>
      </c>
      <c r="B539" s="162" t="s">
        <v>379</v>
      </c>
      <c r="C539" s="165" t="s">
        <v>440</v>
      </c>
    </row>
    <row r="540" spans="1:3" x14ac:dyDescent="0.2">
      <c r="A540" s="166">
        <v>748</v>
      </c>
      <c r="B540" s="162" t="s">
        <v>379</v>
      </c>
      <c r="C540" s="165" t="s">
        <v>440</v>
      </c>
    </row>
    <row r="541" spans="1:3" x14ac:dyDescent="0.2">
      <c r="A541" s="166">
        <v>749</v>
      </c>
      <c r="B541" s="162" t="s">
        <v>380</v>
      </c>
      <c r="C541" s="165" t="s">
        <v>440</v>
      </c>
    </row>
    <row r="542" spans="1:3" x14ac:dyDescent="0.2">
      <c r="A542" s="166">
        <v>752</v>
      </c>
      <c r="B542" s="162" t="s">
        <v>379</v>
      </c>
      <c r="C542" s="165" t="s">
        <v>440</v>
      </c>
    </row>
    <row r="543" spans="1:3" x14ac:dyDescent="0.2">
      <c r="A543" s="166">
        <v>753</v>
      </c>
      <c r="B543" s="162" t="s">
        <v>381</v>
      </c>
      <c r="C543" s="165" t="s">
        <v>440</v>
      </c>
    </row>
    <row r="544" spans="1:3" x14ac:dyDescent="0.2">
      <c r="A544" s="166">
        <v>754</v>
      </c>
      <c r="B544" s="162" t="s">
        <v>379</v>
      </c>
      <c r="C544" s="165" t="s">
        <v>440</v>
      </c>
    </row>
    <row r="545" spans="1:3" x14ac:dyDescent="0.2">
      <c r="A545" s="166">
        <v>755</v>
      </c>
      <c r="B545" s="162" t="s">
        <v>381</v>
      </c>
      <c r="C545" s="165" t="s">
        <v>440</v>
      </c>
    </row>
    <row r="546" spans="1:3" x14ac:dyDescent="0.2">
      <c r="A546" s="166">
        <v>756</v>
      </c>
      <c r="B546" s="162" t="s">
        <v>379</v>
      </c>
      <c r="C546" s="165" t="s">
        <v>440</v>
      </c>
    </row>
    <row r="547" spans="1:3" x14ac:dyDescent="0.2">
      <c r="A547" s="166">
        <v>757</v>
      </c>
      <c r="B547" s="162" t="s">
        <v>381</v>
      </c>
      <c r="C547" s="165" t="s">
        <v>440</v>
      </c>
    </row>
    <row r="548" spans="1:3" x14ac:dyDescent="0.2">
      <c r="A548" s="166">
        <v>758</v>
      </c>
      <c r="B548" s="162" t="s">
        <v>379</v>
      </c>
      <c r="C548" s="165" t="s">
        <v>440</v>
      </c>
    </row>
    <row r="549" spans="1:3" x14ac:dyDescent="0.2">
      <c r="A549" s="166">
        <v>759</v>
      </c>
      <c r="B549" s="162" t="s">
        <v>381</v>
      </c>
      <c r="C549" s="165" t="s">
        <v>440</v>
      </c>
    </row>
    <row r="550" spans="1:3" x14ac:dyDescent="0.2">
      <c r="A550" s="166">
        <v>760</v>
      </c>
      <c r="B550" s="162" t="s">
        <v>379</v>
      </c>
      <c r="C550" s="165" t="s">
        <v>440</v>
      </c>
    </row>
    <row r="551" spans="1:3" x14ac:dyDescent="0.2">
      <c r="A551" s="166">
        <v>761</v>
      </c>
      <c r="B551" s="162" t="s">
        <v>381</v>
      </c>
      <c r="C551" s="165" t="s">
        <v>440</v>
      </c>
    </row>
    <row r="552" spans="1:3" x14ac:dyDescent="0.2">
      <c r="A552" s="166">
        <v>762</v>
      </c>
      <c r="B552" s="162" t="s">
        <v>379</v>
      </c>
      <c r="C552" s="165" t="s">
        <v>440</v>
      </c>
    </row>
    <row r="553" spans="1:3" x14ac:dyDescent="0.2">
      <c r="A553" s="166">
        <v>763</v>
      </c>
      <c r="B553" s="162" t="s">
        <v>381</v>
      </c>
      <c r="C553" s="165" t="s">
        <v>440</v>
      </c>
    </row>
    <row r="554" spans="1:3" x14ac:dyDescent="0.2">
      <c r="A554" s="166">
        <v>764</v>
      </c>
      <c r="B554" s="162" t="s">
        <v>379</v>
      </c>
      <c r="C554" s="165" t="s">
        <v>440</v>
      </c>
    </row>
    <row r="555" spans="1:3" x14ac:dyDescent="0.2">
      <c r="A555" s="166">
        <v>765</v>
      </c>
      <c r="B555" s="162" t="s">
        <v>381</v>
      </c>
      <c r="C555" s="165" t="s">
        <v>440</v>
      </c>
    </row>
    <row r="556" spans="1:3" x14ac:dyDescent="0.2">
      <c r="A556" s="166">
        <v>766</v>
      </c>
      <c r="B556" s="162" t="s">
        <v>379</v>
      </c>
      <c r="C556" s="165" t="s">
        <v>440</v>
      </c>
    </row>
    <row r="557" spans="1:3" x14ac:dyDescent="0.2">
      <c r="A557" s="166">
        <v>767</v>
      </c>
      <c r="B557" s="162" t="s">
        <v>381</v>
      </c>
      <c r="C557" s="165" t="s">
        <v>440</v>
      </c>
    </row>
    <row r="558" spans="1:3" x14ac:dyDescent="0.2">
      <c r="A558" s="166">
        <v>768</v>
      </c>
      <c r="B558" s="162" t="s">
        <v>379</v>
      </c>
      <c r="C558" s="165" t="s">
        <v>440</v>
      </c>
    </row>
    <row r="559" spans="1:3" x14ac:dyDescent="0.2">
      <c r="A559" s="166">
        <v>769</v>
      </c>
      <c r="B559" s="162" t="s">
        <v>381</v>
      </c>
      <c r="C559" s="165" t="s">
        <v>440</v>
      </c>
    </row>
    <row r="560" spans="1:3" x14ac:dyDescent="0.2">
      <c r="A560" s="166">
        <v>770</v>
      </c>
      <c r="B560" s="162" t="s">
        <v>382</v>
      </c>
      <c r="C560" s="165" t="s">
        <v>440</v>
      </c>
    </row>
    <row r="561" spans="1:3" x14ac:dyDescent="0.2">
      <c r="A561" s="166">
        <v>775</v>
      </c>
      <c r="B561" s="162" t="s">
        <v>383</v>
      </c>
      <c r="C561" s="165" t="s">
        <v>440</v>
      </c>
    </row>
    <row r="562" spans="1:3" x14ac:dyDescent="0.2">
      <c r="A562" s="166">
        <v>776</v>
      </c>
      <c r="B562" s="162" t="s">
        <v>383</v>
      </c>
      <c r="C562" s="165" t="s">
        <v>440</v>
      </c>
    </row>
    <row r="563" spans="1:3" x14ac:dyDescent="0.2">
      <c r="A563" s="166">
        <v>781</v>
      </c>
      <c r="B563" s="162" t="s">
        <v>379</v>
      </c>
      <c r="C563" s="165" t="s">
        <v>441</v>
      </c>
    </row>
    <row r="564" spans="1:3" x14ac:dyDescent="0.2">
      <c r="A564" s="166">
        <v>782</v>
      </c>
      <c r="B564" s="162" t="s">
        <v>379</v>
      </c>
      <c r="C564" s="165" t="s">
        <v>440</v>
      </c>
    </row>
    <row r="565" spans="1:3" x14ac:dyDescent="0.2">
      <c r="A565" s="166">
        <v>783</v>
      </c>
      <c r="B565" s="162" t="s">
        <v>379</v>
      </c>
      <c r="C565" s="165" t="s">
        <v>440</v>
      </c>
    </row>
    <row r="566" spans="1:3" x14ac:dyDescent="0.2">
      <c r="A566" s="166">
        <v>784</v>
      </c>
      <c r="B566" s="162" t="s">
        <v>379</v>
      </c>
      <c r="C566" s="165" t="s">
        <v>440</v>
      </c>
    </row>
    <row r="567" spans="1:3" x14ac:dyDescent="0.2">
      <c r="A567" s="166">
        <v>785</v>
      </c>
      <c r="B567" s="162" t="s">
        <v>379</v>
      </c>
      <c r="C567" s="165" t="s">
        <v>440</v>
      </c>
    </row>
    <row r="568" spans="1:3" x14ac:dyDescent="0.2">
      <c r="A568" s="166">
        <v>786</v>
      </c>
      <c r="B568" s="162" t="s">
        <v>379</v>
      </c>
      <c r="C568" s="165" t="s">
        <v>440</v>
      </c>
    </row>
    <row r="569" spans="1:3" x14ac:dyDescent="0.2">
      <c r="A569" s="166">
        <v>787</v>
      </c>
      <c r="B569" s="162" t="s">
        <v>384</v>
      </c>
      <c r="C569" s="165" t="s">
        <v>440</v>
      </c>
    </row>
    <row r="570" spans="1:3" x14ac:dyDescent="0.2">
      <c r="A570" s="166">
        <v>788</v>
      </c>
      <c r="B570" s="162" t="s">
        <v>385</v>
      </c>
      <c r="C570" s="165" t="s">
        <v>440</v>
      </c>
    </row>
    <row r="571" spans="1:3" x14ac:dyDescent="0.2">
      <c r="A571" s="166">
        <v>789</v>
      </c>
      <c r="B571" s="162" t="s">
        <v>386</v>
      </c>
      <c r="C571" s="165" t="s">
        <v>440</v>
      </c>
    </row>
    <row r="572" spans="1:3" x14ac:dyDescent="0.2">
      <c r="A572" s="166">
        <v>790</v>
      </c>
      <c r="B572" s="162" t="s">
        <v>387</v>
      </c>
      <c r="C572" s="165" t="s">
        <v>440</v>
      </c>
    </row>
    <row r="573" spans="1:3" x14ac:dyDescent="0.2">
      <c r="A573" s="166">
        <v>791</v>
      </c>
      <c r="B573" s="162" t="s">
        <v>388</v>
      </c>
      <c r="C573" s="165" t="s">
        <v>440</v>
      </c>
    </row>
    <row r="574" spans="1:3" x14ac:dyDescent="0.2">
      <c r="A574" s="166">
        <v>792</v>
      </c>
      <c r="B574" s="162" t="s">
        <v>389</v>
      </c>
      <c r="C574" s="165" t="s">
        <v>440</v>
      </c>
    </row>
    <row r="575" spans="1:3" x14ac:dyDescent="0.2">
      <c r="A575" s="166">
        <v>793</v>
      </c>
      <c r="B575" s="162" t="s">
        <v>379</v>
      </c>
      <c r="C575" s="165" t="s">
        <v>440</v>
      </c>
    </row>
    <row r="576" spans="1:3" x14ac:dyDescent="0.2">
      <c r="A576" s="166">
        <v>794</v>
      </c>
      <c r="B576" s="162" t="s">
        <v>380</v>
      </c>
      <c r="C576" s="165" t="s">
        <v>440</v>
      </c>
    </row>
    <row r="577" spans="1:3" x14ac:dyDescent="0.2">
      <c r="A577" s="166">
        <v>801</v>
      </c>
      <c r="B577" s="162" t="s">
        <v>308</v>
      </c>
      <c r="C577" s="165" t="s">
        <v>440</v>
      </c>
    </row>
    <row r="578" spans="1:3" x14ac:dyDescent="0.2">
      <c r="A578" s="166">
        <v>802</v>
      </c>
      <c r="B578" s="162" t="s">
        <v>390</v>
      </c>
      <c r="C578" s="165" t="s">
        <v>440</v>
      </c>
    </row>
    <row r="579" spans="1:3" x14ac:dyDescent="0.2">
      <c r="A579" s="166">
        <v>803</v>
      </c>
      <c r="B579" s="162" t="s">
        <v>391</v>
      </c>
      <c r="C579" s="165" t="s">
        <v>441</v>
      </c>
    </row>
    <row r="580" spans="1:3" x14ac:dyDescent="0.2">
      <c r="A580" s="166">
        <v>804</v>
      </c>
      <c r="B580" s="162" t="s">
        <v>390</v>
      </c>
      <c r="C580" s="165" t="s">
        <v>440</v>
      </c>
    </row>
    <row r="581" spans="1:3" x14ac:dyDescent="0.2">
      <c r="A581" s="166">
        <v>805</v>
      </c>
      <c r="B581" s="162" t="s">
        <v>391</v>
      </c>
      <c r="C581" s="165" t="s">
        <v>441</v>
      </c>
    </row>
    <row r="582" spans="1:3" x14ac:dyDescent="0.2">
      <c r="A582" s="166">
        <v>806</v>
      </c>
      <c r="B582" s="162" t="s">
        <v>390</v>
      </c>
      <c r="C582" s="165" t="s">
        <v>440</v>
      </c>
    </row>
    <row r="583" spans="1:3" x14ac:dyDescent="0.2">
      <c r="A583" s="166">
        <v>807</v>
      </c>
      <c r="B583" s="162" t="s">
        <v>391</v>
      </c>
      <c r="C583" s="165" t="s">
        <v>441</v>
      </c>
    </row>
    <row r="584" spans="1:3" x14ac:dyDescent="0.2">
      <c r="A584" s="166">
        <v>808</v>
      </c>
      <c r="B584" s="162" t="s">
        <v>390</v>
      </c>
      <c r="C584" s="165" t="s">
        <v>440</v>
      </c>
    </row>
    <row r="585" spans="1:3" x14ac:dyDescent="0.2">
      <c r="A585" s="166">
        <v>809</v>
      </c>
      <c r="B585" s="162" t="s">
        <v>391</v>
      </c>
      <c r="C585" s="165" t="s">
        <v>441</v>
      </c>
    </row>
    <row r="586" spans="1:3" x14ac:dyDescent="0.2">
      <c r="A586" s="166">
        <v>810</v>
      </c>
      <c r="B586" s="162" t="s">
        <v>390</v>
      </c>
      <c r="C586" s="165" t="s">
        <v>440</v>
      </c>
    </row>
    <row r="587" spans="1:3" x14ac:dyDescent="0.2">
      <c r="A587" s="166">
        <v>811</v>
      </c>
      <c r="B587" s="162" t="s">
        <v>391</v>
      </c>
      <c r="C587" s="165" t="s">
        <v>441</v>
      </c>
    </row>
    <row r="588" spans="1:3" x14ac:dyDescent="0.2">
      <c r="A588" s="166">
        <v>812</v>
      </c>
      <c r="B588" s="162" t="s">
        <v>390</v>
      </c>
      <c r="C588" s="165" t="s">
        <v>440</v>
      </c>
    </row>
    <row r="589" spans="1:3" x14ac:dyDescent="0.2">
      <c r="A589" s="166">
        <v>813</v>
      </c>
      <c r="B589" s="162" t="s">
        <v>391</v>
      </c>
      <c r="C589" s="165" t="s">
        <v>441</v>
      </c>
    </row>
    <row r="590" spans="1:3" x14ac:dyDescent="0.2">
      <c r="A590" s="166">
        <v>814</v>
      </c>
      <c r="B590" s="162" t="s">
        <v>390</v>
      </c>
      <c r="C590" s="165" t="s">
        <v>440</v>
      </c>
    </row>
    <row r="591" spans="1:3" x14ac:dyDescent="0.2">
      <c r="A591" s="166">
        <v>815</v>
      </c>
      <c r="B591" s="162" t="s">
        <v>391</v>
      </c>
      <c r="C591" s="165" t="s">
        <v>441</v>
      </c>
    </row>
    <row r="592" spans="1:3" x14ac:dyDescent="0.2">
      <c r="A592" s="166">
        <v>816</v>
      </c>
      <c r="B592" s="162" t="s">
        <v>390</v>
      </c>
      <c r="C592" s="165" t="s">
        <v>440</v>
      </c>
    </row>
    <row r="593" spans="1:3" x14ac:dyDescent="0.2">
      <c r="A593" s="166">
        <v>817</v>
      </c>
      <c r="B593" s="162" t="s">
        <v>391</v>
      </c>
      <c r="C593" s="165" t="s">
        <v>441</v>
      </c>
    </row>
    <row r="594" spans="1:3" x14ac:dyDescent="0.2">
      <c r="A594" s="166">
        <v>818</v>
      </c>
      <c r="B594" s="162" t="s">
        <v>390</v>
      </c>
      <c r="C594" s="165" t="s">
        <v>440</v>
      </c>
    </row>
    <row r="595" spans="1:3" x14ac:dyDescent="0.2">
      <c r="A595" s="166">
        <v>819</v>
      </c>
      <c r="B595" s="162" t="s">
        <v>391</v>
      </c>
      <c r="C595" s="165" t="s">
        <v>441</v>
      </c>
    </row>
    <row r="596" spans="1:3" x14ac:dyDescent="0.2">
      <c r="A596" s="166">
        <v>820</v>
      </c>
      <c r="B596" s="162" t="s">
        <v>390</v>
      </c>
      <c r="C596" s="165" t="s">
        <v>440</v>
      </c>
    </row>
    <row r="597" spans="1:3" x14ac:dyDescent="0.2">
      <c r="A597" s="166">
        <v>821</v>
      </c>
      <c r="B597" s="162" t="s">
        <v>391</v>
      </c>
      <c r="C597" s="165" t="s">
        <v>441</v>
      </c>
    </row>
    <row r="598" spans="1:3" x14ac:dyDescent="0.2">
      <c r="A598" s="166">
        <v>822</v>
      </c>
      <c r="B598" s="162" t="s">
        <v>390</v>
      </c>
      <c r="C598" s="165" t="s">
        <v>440</v>
      </c>
    </row>
    <row r="599" spans="1:3" x14ac:dyDescent="0.2">
      <c r="A599" s="166">
        <v>823</v>
      </c>
      <c r="B599" s="162" t="s">
        <v>391</v>
      </c>
      <c r="C599" s="165" t="s">
        <v>441</v>
      </c>
    </row>
    <row r="600" spans="1:3" x14ac:dyDescent="0.2">
      <c r="A600" s="166">
        <v>824</v>
      </c>
      <c r="B600" s="162" t="s">
        <v>390</v>
      </c>
      <c r="C600" s="165" t="s">
        <v>440</v>
      </c>
    </row>
    <row r="601" spans="1:3" x14ac:dyDescent="0.2">
      <c r="A601" s="166">
        <v>825</v>
      </c>
      <c r="B601" s="162" t="s">
        <v>391</v>
      </c>
      <c r="C601" s="165" t="s">
        <v>441</v>
      </c>
    </row>
    <row r="602" spans="1:3" x14ac:dyDescent="0.2">
      <c r="A602" s="166">
        <v>826</v>
      </c>
      <c r="B602" s="162" t="s">
        <v>390</v>
      </c>
      <c r="C602" s="165" t="s">
        <v>440</v>
      </c>
    </row>
    <row r="603" spans="1:3" x14ac:dyDescent="0.2">
      <c r="A603" s="166">
        <v>827</v>
      </c>
      <c r="B603" s="162" t="s">
        <v>391</v>
      </c>
      <c r="C603" s="165" t="s">
        <v>441</v>
      </c>
    </row>
    <row r="604" spans="1:3" x14ac:dyDescent="0.2">
      <c r="A604" s="166">
        <v>828</v>
      </c>
      <c r="B604" s="162" t="s">
        <v>390</v>
      </c>
      <c r="C604" s="165" t="s">
        <v>440</v>
      </c>
    </row>
    <row r="605" spans="1:3" x14ac:dyDescent="0.2">
      <c r="A605" s="166">
        <v>829</v>
      </c>
      <c r="B605" s="162" t="s">
        <v>391</v>
      </c>
      <c r="C605" s="165" t="s">
        <v>441</v>
      </c>
    </row>
    <row r="606" spans="1:3" x14ac:dyDescent="0.2">
      <c r="A606" s="166">
        <v>830</v>
      </c>
      <c r="B606" s="162" t="s">
        <v>390</v>
      </c>
      <c r="C606" s="165" t="s">
        <v>440</v>
      </c>
    </row>
    <row r="607" spans="1:3" x14ac:dyDescent="0.2">
      <c r="A607" s="166">
        <v>831</v>
      </c>
      <c r="B607" s="162" t="s">
        <v>391</v>
      </c>
      <c r="C607" s="165" t="s">
        <v>441</v>
      </c>
    </row>
    <row r="608" spans="1:3" x14ac:dyDescent="0.2">
      <c r="A608" s="166">
        <v>832</v>
      </c>
      <c r="B608" s="162" t="s">
        <v>390</v>
      </c>
      <c r="C608" s="165" t="s">
        <v>440</v>
      </c>
    </row>
    <row r="609" spans="1:3" x14ac:dyDescent="0.2">
      <c r="A609" s="166">
        <v>833</v>
      </c>
      <c r="B609" s="162" t="s">
        <v>391</v>
      </c>
      <c r="C609" s="165" t="s">
        <v>441</v>
      </c>
    </row>
    <row r="610" spans="1:3" x14ac:dyDescent="0.2">
      <c r="A610" s="166">
        <v>834</v>
      </c>
      <c r="B610" s="162" t="s">
        <v>390</v>
      </c>
      <c r="C610" s="165" t="s">
        <v>440</v>
      </c>
    </row>
    <row r="611" spans="1:3" x14ac:dyDescent="0.2">
      <c r="A611" s="166">
        <v>835</v>
      </c>
      <c r="B611" s="162" t="s">
        <v>391</v>
      </c>
      <c r="C611" s="165" t="s">
        <v>441</v>
      </c>
    </row>
    <row r="612" spans="1:3" x14ac:dyDescent="0.2">
      <c r="A612" s="166">
        <v>836</v>
      </c>
      <c r="B612" s="162" t="s">
        <v>390</v>
      </c>
      <c r="C612" s="165" t="s">
        <v>440</v>
      </c>
    </row>
    <row r="613" spans="1:3" x14ac:dyDescent="0.2">
      <c r="A613" s="166">
        <v>837</v>
      </c>
      <c r="B613" s="162" t="s">
        <v>391</v>
      </c>
      <c r="C613" s="165" t="s">
        <v>441</v>
      </c>
    </row>
    <row r="614" spans="1:3" x14ac:dyDescent="0.2">
      <c r="A614" s="166">
        <v>838</v>
      </c>
      <c r="B614" s="162" t="s">
        <v>390</v>
      </c>
      <c r="C614" s="165" t="s">
        <v>440</v>
      </c>
    </row>
    <row r="615" spans="1:3" x14ac:dyDescent="0.2">
      <c r="A615" s="166">
        <v>839</v>
      </c>
      <c r="B615" s="162" t="s">
        <v>391</v>
      </c>
      <c r="C615" s="165" t="s">
        <v>441</v>
      </c>
    </row>
    <row r="616" spans="1:3" x14ac:dyDescent="0.2">
      <c r="A616" s="166">
        <v>840</v>
      </c>
      <c r="B616" s="162" t="s">
        <v>390</v>
      </c>
      <c r="C616" s="165" t="s">
        <v>440</v>
      </c>
    </row>
    <row r="617" spans="1:3" x14ac:dyDescent="0.2">
      <c r="A617" s="166">
        <v>841</v>
      </c>
      <c r="B617" s="162" t="s">
        <v>391</v>
      </c>
      <c r="C617" s="165" t="s">
        <v>441</v>
      </c>
    </row>
    <row r="618" spans="1:3" x14ac:dyDescent="0.2">
      <c r="A618" s="166">
        <v>842</v>
      </c>
      <c r="B618" s="162" t="s">
        <v>390</v>
      </c>
      <c r="C618" s="165" t="s">
        <v>440</v>
      </c>
    </row>
    <row r="619" spans="1:3" x14ac:dyDescent="0.2">
      <c r="A619" s="166">
        <v>843</v>
      </c>
      <c r="B619" s="162" t="s">
        <v>391</v>
      </c>
      <c r="C619" s="165" t="s">
        <v>441</v>
      </c>
    </row>
    <row r="620" spans="1:3" x14ac:dyDescent="0.2">
      <c r="A620" s="166">
        <v>844</v>
      </c>
      <c r="B620" s="162" t="s">
        <v>390</v>
      </c>
      <c r="C620" s="165" t="s">
        <v>440</v>
      </c>
    </row>
    <row r="621" spans="1:3" x14ac:dyDescent="0.2">
      <c r="A621" s="166">
        <v>845</v>
      </c>
      <c r="B621" s="162" t="s">
        <v>391</v>
      </c>
      <c r="C621" s="165" t="s">
        <v>441</v>
      </c>
    </row>
    <row r="622" spans="1:3" x14ac:dyDescent="0.2">
      <c r="A622" s="166">
        <v>846</v>
      </c>
      <c r="B622" s="162" t="s">
        <v>390</v>
      </c>
      <c r="C622" s="165" t="s">
        <v>440</v>
      </c>
    </row>
    <row r="623" spans="1:3" x14ac:dyDescent="0.2">
      <c r="A623" s="166">
        <v>847</v>
      </c>
      <c r="B623" s="162" t="s">
        <v>391</v>
      </c>
      <c r="C623" s="165" t="s">
        <v>441</v>
      </c>
    </row>
    <row r="624" spans="1:3" x14ac:dyDescent="0.2">
      <c r="A624" s="166">
        <v>848</v>
      </c>
      <c r="B624" s="162" t="s">
        <v>390</v>
      </c>
      <c r="C624" s="165" t="s">
        <v>440</v>
      </c>
    </row>
    <row r="625" spans="1:3" x14ac:dyDescent="0.2">
      <c r="A625" s="166">
        <v>849</v>
      </c>
      <c r="B625" s="162" t="s">
        <v>391</v>
      </c>
      <c r="C625" s="165" t="s">
        <v>441</v>
      </c>
    </row>
    <row r="626" spans="1:3" x14ac:dyDescent="0.2">
      <c r="A626" s="166">
        <v>850</v>
      </c>
      <c r="B626" s="162" t="s">
        <v>391</v>
      </c>
      <c r="C626" s="165" t="s">
        <v>441</v>
      </c>
    </row>
    <row r="627" spans="1:3" x14ac:dyDescent="0.2">
      <c r="A627" s="166">
        <v>851</v>
      </c>
      <c r="B627" s="162" t="s">
        <v>391</v>
      </c>
      <c r="C627" s="165" t="s">
        <v>441</v>
      </c>
    </row>
    <row r="628" spans="1:3" x14ac:dyDescent="0.2">
      <c r="A628" s="166">
        <v>852</v>
      </c>
      <c r="B628" s="162" t="s">
        <v>390</v>
      </c>
      <c r="C628" s="165" t="s">
        <v>440</v>
      </c>
    </row>
    <row r="629" spans="1:3" x14ac:dyDescent="0.2">
      <c r="A629" s="166">
        <v>853</v>
      </c>
      <c r="B629" s="162" t="s">
        <v>390</v>
      </c>
      <c r="C629" s="165" t="s">
        <v>440</v>
      </c>
    </row>
    <row r="630" spans="1:3" x14ac:dyDescent="0.2">
      <c r="A630" s="166">
        <v>854</v>
      </c>
      <c r="B630" s="162" t="s">
        <v>390</v>
      </c>
      <c r="C630" s="165" t="s">
        <v>440</v>
      </c>
    </row>
    <row r="631" spans="1:3" x14ac:dyDescent="0.2">
      <c r="A631" s="166">
        <v>855</v>
      </c>
      <c r="B631" s="162" t="s">
        <v>390</v>
      </c>
      <c r="C631" s="165" t="s">
        <v>440</v>
      </c>
    </row>
    <row r="632" spans="1:3" x14ac:dyDescent="0.2">
      <c r="A632" s="166">
        <v>856</v>
      </c>
      <c r="B632" s="162" t="s">
        <v>390</v>
      </c>
      <c r="C632" s="165" t="s">
        <v>440</v>
      </c>
    </row>
    <row r="633" spans="1:3" x14ac:dyDescent="0.2">
      <c r="A633" s="166">
        <v>857</v>
      </c>
      <c r="B633" s="162" t="s">
        <v>390</v>
      </c>
      <c r="C633" s="165" t="s">
        <v>440</v>
      </c>
    </row>
    <row r="634" spans="1:3" x14ac:dyDescent="0.2">
      <c r="A634" s="166">
        <v>858</v>
      </c>
      <c r="B634" s="162" t="s">
        <v>390</v>
      </c>
      <c r="C634" s="165" t="s">
        <v>440</v>
      </c>
    </row>
    <row r="635" spans="1:3" x14ac:dyDescent="0.2">
      <c r="A635" s="166">
        <v>859</v>
      </c>
      <c r="B635" s="162" t="s">
        <v>390</v>
      </c>
      <c r="C635" s="165" t="s">
        <v>440</v>
      </c>
    </row>
    <row r="636" spans="1:3" x14ac:dyDescent="0.2">
      <c r="A636" s="166">
        <v>860</v>
      </c>
      <c r="B636" s="162" t="s">
        <v>390</v>
      </c>
      <c r="C636" s="165" t="s">
        <v>440</v>
      </c>
    </row>
    <row r="637" spans="1:3" x14ac:dyDescent="0.2">
      <c r="A637" s="166">
        <v>861</v>
      </c>
      <c r="B637" s="162" t="s">
        <v>390</v>
      </c>
      <c r="C637" s="165" t="s">
        <v>440</v>
      </c>
    </row>
    <row r="638" spans="1:3" x14ac:dyDescent="0.2">
      <c r="A638" s="166">
        <v>862</v>
      </c>
      <c r="B638" s="162" t="s">
        <v>390</v>
      </c>
      <c r="C638" s="165" t="s">
        <v>440</v>
      </c>
    </row>
    <row r="639" spans="1:3" x14ac:dyDescent="0.2">
      <c r="A639" s="166">
        <v>863</v>
      </c>
      <c r="B639" s="162" t="s">
        <v>390</v>
      </c>
      <c r="C639" s="165" t="s">
        <v>440</v>
      </c>
    </row>
    <row r="640" spans="1:3" x14ac:dyDescent="0.2">
      <c r="A640" s="166">
        <v>864</v>
      </c>
      <c r="B640" s="162" t="s">
        <v>390</v>
      </c>
      <c r="C640" s="165" t="s">
        <v>440</v>
      </c>
    </row>
    <row r="641" spans="1:3" x14ac:dyDescent="0.2">
      <c r="A641" s="166">
        <v>865</v>
      </c>
      <c r="B641" s="162" t="s">
        <v>390</v>
      </c>
      <c r="C641" s="165" t="s">
        <v>440</v>
      </c>
    </row>
    <row r="642" spans="1:3" x14ac:dyDescent="0.2">
      <c r="A642" s="166">
        <v>866</v>
      </c>
      <c r="B642" s="162" t="s">
        <v>391</v>
      </c>
      <c r="C642" s="165" t="s">
        <v>441</v>
      </c>
    </row>
    <row r="643" spans="1:3" x14ac:dyDescent="0.2">
      <c r="A643" s="166">
        <v>867</v>
      </c>
      <c r="B643" s="162" t="s">
        <v>390</v>
      </c>
      <c r="C643" s="165" t="s">
        <v>440</v>
      </c>
    </row>
    <row r="644" spans="1:3" x14ac:dyDescent="0.2">
      <c r="A644" s="166">
        <v>868</v>
      </c>
      <c r="B644" s="162" t="s">
        <v>391</v>
      </c>
      <c r="C644" s="165" t="s">
        <v>441</v>
      </c>
    </row>
    <row r="645" spans="1:3" x14ac:dyDescent="0.2">
      <c r="A645" s="166">
        <v>869</v>
      </c>
      <c r="B645" s="162" t="s">
        <v>390</v>
      </c>
      <c r="C645" s="165" t="s">
        <v>440</v>
      </c>
    </row>
    <row r="646" spans="1:3" x14ac:dyDescent="0.2">
      <c r="A646" s="166">
        <v>870</v>
      </c>
      <c r="B646" s="162" t="s">
        <v>391</v>
      </c>
      <c r="C646" s="165" t="s">
        <v>441</v>
      </c>
    </row>
    <row r="647" spans="1:3" x14ac:dyDescent="0.2">
      <c r="A647" s="166">
        <v>871</v>
      </c>
      <c r="B647" s="162" t="s">
        <v>390</v>
      </c>
      <c r="C647" s="165" t="s">
        <v>440</v>
      </c>
    </row>
    <row r="648" spans="1:3" x14ac:dyDescent="0.2">
      <c r="A648" s="166">
        <v>872</v>
      </c>
      <c r="B648" s="162" t="s">
        <v>391</v>
      </c>
      <c r="C648" s="165" t="s">
        <v>441</v>
      </c>
    </row>
    <row r="649" spans="1:3" x14ac:dyDescent="0.2">
      <c r="A649" s="166">
        <v>873</v>
      </c>
      <c r="B649" s="162" t="s">
        <v>390</v>
      </c>
      <c r="C649" s="165" t="s">
        <v>440</v>
      </c>
    </row>
    <row r="650" spans="1:3" x14ac:dyDescent="0.2">
      <c r="A650" s="166">
        <v>874</v>
      </c>
      <c r="B650" s="162" t="s">
        <v>391</v>
      </c>
      <c r="C650" s="165" t="s">
        <v>441</v>
      </c>
    </row>
    <row r="651" spans="1:3" x14ac:dyDescent="0.2">
      <c r="A651" s="166">
        <v>875</v>
      </c>
      <c r="B651" s="162" t="s">
        <v>390</v>
      </c>
      <c r="C651" s="165" t="s">
        <v>440</v>
      </c>
    </row>
    <row r="652" spans="1:3" x14ac:dyDescent="0.2">
      <c r="A652" s="166">
        <v>876</v>
      </c>
      <c r="B652" s="162" t="s">
        <v>391</v>
      </c>
      <c r="C652" s="165" t="s">
        <v>441</v>
      </c>
    </row>
    <row r="653" spans="1:3" x14ac:dyDescent="0.2">
      <c r="A653" s="166">
        <v>877</v>
      </c>
      <c r="B653" s="162" t="s">
        <v>390</v>
      </c>
      <c r="C653" s="165" t="s">
        <v>440</v>
      </c>
    </row>
    <row r="654" spans="1:3" x14ac:dyDescent="0.2">
      <c r="A654" s="166">
        <v>878</v>
      </c>
      <c r="B654" s="162" t="s">
        <v>391</v>
      </c>
      <c r="C654" s="165" t="s">
        <v>441</v>
      </c>
    </row>
    <row r="655" spans="1:3" x14ac:dyDescent="0.2">
      <c r="A655" s="166">
        <v>879</v>
      </c>
      <c r="B655" s="162" t="s">
        <v>390</v>
      </c>
      <c r="C655" s="165" t="s">
        <v>440</v>
      </c>
    </row>
    <row r="656" spans="1:3" x14ac:dyDescent="0.2">
      <c r="A656" s="166">
        <v>880</v>
      </c>
      <c r="B656" s="162" t="s">
        <v>391</v>
      </c>
      <c r="C656" s="165" t="s">
        <v>441</v>
      </c>
    </row>
    <row r="657" spans="1:3" x14ac:dyDescent="0.2">
      <c r="A657" s="166">
        <v>881</v>
      </c>
      <c r="B657" s="162" t="s">
        <v>390</v>
      </c>
      <c r="C657" s="165" t="s">
        <v>440</v>
      </c>
    </row>
    <row r="658" spans="1:3" x14ac:dyDescent="0.2">
      <c r="A658" s="166">
        <v>882</v>
      </c>
      <c r="B658" s="162" t="s">
        <v>391</v>
      </c>
      <c r="C658" s="165" t="s">
        <v>441</v>
      </c>
    </row>
    <row r="659" spans="1:3" x14ac:dyDescent="0.2">
      <c r="A659" s="166">
        <v>883</v>
      </c>
      <c r="B659" s="162" t="s">
        <v>390</v>
      </c>
      <c r="C659" s="165" t="s">
        <v>440</v>
      </c>
    </row>
    <row r="660" spans="1:3" x14ac:dyDescent="0.2">
      <c r="A660" s="166">
        <v>884</v>
      </c>
      <c r="B660" s="162" t="s">
        <v>391</v>
      </c>
      <c r="C660" s="165" t="s">
        <v>441</v>
      </c>
    </row>
    <row r="661" spans="1:3" x14ac:dyDescent="0.2">
      <c r="A661" s="166">
        <v>885</v>
      </c>
      <c r="B661" s="162" t="s">
        <v>390</v>
      </c>
      <c r="C661" s="165" t="s">
        <v>440</v>
      </c>
    </row>
    <row r="662" spans="1:3" x14ac:dyDescent="0.2">
      <c r="A662" s="166">
        <v>886</v>
      </c>
      <c r="B662" s="162" t="s">
        <v>391</v>
      </c>
      <c r="C662" s="165" t="s">
        <v>441</v>
      </c>
    </row>
    <row r="663" spans="1:3" x14ac:dyDescent="0.2">
      <c r="A663" s="166">
        <v>887</v>
      </c>
      <c r="B663" s="162" t="s">
        <v>390</v>
      </c>
      <c r="C663" s="165" t="s">
        <v>440</v>
      </c>
    </row>
    <row r="664" spans="1:3" x14ac:dyDescent="0.2">
      <c r="A664" s="166">
        <v>888</v>
      </c>
      <c r="B664" s="162" t="s">
        <v>391</v>
      </c>
      <c r="C664" s="165" t="s">
        <v>441</v>
      </c>
    </row>
    <row r="665" spans="1:3" x14ac:dyDescent="0.2">
      <c r="A665" s="166">
        <v>889</v>
      </c>
      <c r="B665" s="162" t="s">
        <v>390</v>
      </c>
      <c r="C665" s="165" t="s">
        <v>440</v>
      </c>
    </row>
    <row r="666" spans="1:3" x14ac:dyDescent="0.2">
      <c r="A666" s="166">
        <v>890</v>
      </c>
      <c r="B666" s="162" t="s">
        <v>391</v>
      </c>
      <c r="C666" s="165" t="s">
        <v>441</v>
      </c>
    </row>
    <row r="667" spans="1:3" x14ac:dyDescent="0.2">
      <c r="A667" s="166">
        <v>891</v>
      </c>
      <c r="B667" s="162" t="s">
        <v>391</v>
      </c>
      <c r="C667" s="165" t="s">
        <v>441</v>
      </c>
    </row>
    <row r="668" spans="1:3" x14ac:dyDescent="0.2">
      <c r="A668" s="166">
        <v>892</v>
      </c>
      <c r="B668" s="162" t="s">
        <v>391</v>
      </c>
      <c r="C668" s="165" t="s">
        <v>441</v>
      </c>
    </row>
    <row r="669" spans="1:3" x14ac:dyDescent="0.2">
      <c r="A669" s="166">
        <v>893</v>
      </c>
      <c r="B669" s="162" t="s">
        <v>391</v>
      </c>
      <c r="C669" s="165" t="s">
        <v>441</v>
      </c>
    </row>
    <row r="670" spans="1:3" x14ac:dyDescent="0.2">
      <c r="A670" s="166">
        <v>894</v>
      </c>
      <c r="B670" s="162" t="s">
        <v>349</v>
      </c>
      <c r="C670" s="165" t="s">
        <v>441</v>
      </c>
    </row>
    <row r="671" spans="1:3" x14ac:dyDescent="0.2">
      <c r="A671" s="166">
        <v>895</v>
      </c>
      <c r="B671" s="162" t="s">
        <v>349</v>
      </c>
      <c r="C671" s="165" t="s">
        <v>441</v>
      </c>
    </row>
    <row r="672" spans="1:3" x14ac:dyDescent="0.2">
      <c r="A672" s="166">
        <v>896</v>
      </c>
      <c r="B672" s="162" t="s">
        <v>349</v>
      </c>
      <c r="C672" s="165" t="s">
        <v>441</v>
      </c>
    </row>
    <row r="673" spans="1:3" x14ac:dyDescent="0.2">
      <c r="A673" s="166">
        <v>897</v>
      </c>
      <c r="B673" s="162" t="s">
        <v>391</v>
      </c>
      <c r="C673" s="165" t="s">
        <v>441</v>
      </c>
    </row>
    <row r="674" spans="1:3" x14ac:dyDescent="0.2">
      <c r="A674" s="166">
        <v>898</v>
      </c>
      <c r="B674" s="162" t="s">
        <v>391</v>
      </c>
      <c r="C674" s="165" t="s">
        <v>441</v>
      </c>
    </row>
    <row r="675" spans="1:3" x14ac:dyDescent="0.2">
      <c r="A675" s="166">
        <v>899</v>
      </c>
      <c r="B675" s="162" t="s">
        <v>392</v>
      </c>
      <c r="C675" s="165" t="s">
        <v>441</v>
      </c>
    </row>
    <row r="676" spans="1:3" x14ac:dyDescent="0.2">
      <c r="A676" s="166">
        <v>900</v>
      </c>
      <c r="B676" s="162" t="s">
        <v>392</v>
      </c>
      <c r="C676" s="165" t="s">
        <v>441</v>
      </c>
    </row>
    <row r="677" spans="1:3" x14ac:dyDescent="0.2">
      <c r="A677" s="166">
        <v>901</v>
      </c>
      <c r="B677" s="162" t="s">
        <v>392</v>
      </c>
      <c r="C677" s="165" t="s">
        <v>441</v>
      </c>
    </row>
    <row r="678" spans="1:3" x14ac:dyDescent="0.2">
      <c r="A678" s="166">
        <v>902</v>
      </c>
      <c r="B678" s="162" t="s">
        <v>392</v>
      </c>
      <c r="C678" s="165" t="s">
        <v>441</v>
      </c>
    </row>
    <row r="679" spans="1:3" x14ac:dyDescent="0.2">
      <c r="A679" s="166">
        <v>903</v>
      </c>
      <c r="B679" s="162" t="s">
        <v>392</v>
      </c>
      <c r="C679" s="165" t="s">
        <v>441</v>
      </c>
    </row>
    <row r="680" spans="1:3" x14ac:dyDescent="0.2">
      <c r="A680" s="166">
        <v>904</v>
      </c>
      <c r="B680" s="162" t="s">
        <v>393</v>
      </c>
      <c r="C680" s="165" t="s">
        <v>441</v>
      </c>
    </row>
    <row r="681" spans="1:3" x14ac:dyDescent="0.2">
      <c r="A681" s="166">
        <v>905</v>
      </c>
      <c r="B681" s="162" t="s">
        <v>393</v>
      </c>
      <c r="C681" s="165" t="s">
        <v>441</v>
      </c>
    </row>
    <row r="682" spans="1:3" x14ac:dyDescent="0.2">
      <c r="A682" s="166">
        <v>906</v>
      </c>
      <c r="B682" s="162" t="s">
        <v>393</v>
      </c>
      <c r="C682" s="165" t="s">
        <v>441</v>
      </c>
    </row>
    <row r="683" spans="1:3" x14ac:dyDescent="0.2">
      <c r="A683" s="166">
        <v>907</v>
      </c>
      <c r="B683" s="162" t="s">
        <v>394</v>
      </c>
      <c r="C683" s="165" t="s">
        <v>441</v>
      </c>
    </row>
    <row r="684" spans="1:3" x14ac:dyDescent="0.2">
      <c r="A684" s="166">
        <v>908</v>
      </c>
      <c r="B684" s="162" t="s">
        <v>394</v>
      </c>
      <c r="C684" s="165" t="s">
        <v>441</v>
      </c>
    </row>
    <row r="685" spans="1:3" x14ac:dyDescent="0.2">
      <c r="A685" s="166">
        <v>909</v>
      </c>
      <c r="B685" s="162" t="s">
        <v>394</v>
      </c>
      <c r="C685" s="165" t="s">
        <v>441</v>
      </c>
    </row>
    <row r="686" spans="1:3" x14ac:dyDescent="0.2">
      <c r="A686" s="166">
        <v>910</v>
      </c>
      <c r="B686" s="162" t="s">
        <v>394</v>
      </c>
      <c r="C686" s="165" t="s">
        <v>441</v>
      </c>
    </row>
    <row r="687" spans="1:3" x14ac:dyDescent="0.2">
      <c r="A687" s="166">
        <v>911</v>
      </c>
      <c r="B687" s="162" t="s">
        <v>394</v>
      </c>
      <c r="C687" s="165" t="s">
        <v>441</v>
      </c>
    </row>
    <row r="688" spans="1:3" x14ac:dyDescent="0.2">
      <c r="A688" s="166">
        <v>912</v>
      </c>
      <c r="B688" s="162" t="s">
        <v>394</v>
      </c>
      <c r="C688" s="165" t="s">
        <v>441</v>
      </c>
    </row>
    <row r="689" spans="1:3" x14ac:dyDescent="0.2">
      <c r="A689" s="166">
        <v>913</v>
      </c>
      <c r="B689" s="162" t="s">
        <v>394</v>
      </c>
      <c r="C689" s="165" t="s">
        <v>441</v>
      </c>
    </row>
    <row r="690" spans="1:3" x14ac:dyDescent="0.2">
      <c r="A690" s="166">
        <v>914</v>
      </c>
      <c r="B690" s="162" t="s">
        <v>395</v>
      </c>
      <c r="C690" s="165" t="s">
        <v>440</v>
      </c>
    </row>
    <row r="691" spans="1:3" x14ac:dyDescent="0.2">
      <c r="A691" s="166">
        <v>915</v>
      </c>
      <c r="B691" s="162" t="s">
        <v>349</v>
      </c>
      <c r="C691" s="165" t="s">
        <v>440</v>
      </c>
    </row>
    <row r="692" spans="1:3" x14ac:dyDescent="0.2">
      <c r="A692" s="166">
        <v>916</v>
      </c>
      <c r="B692" s="162" t="s">
        <v>349</v>
      </c>
      <c r="C692" s="165" t="s">
        <v>440</v>
      </c>
    </row>
    <row r="693" spans="1:3" x14ac:dyDescent="0.2">
      <c r="A693" s="166">
        <v>917</v>
      </c>
      <c r="B693" s="162" t="s">
        <v>349</v>
      </c>
      <c r="C693" s="165" t="s">
        <v>440</v>
      </c>
    </row>
    <row r="694" spans="1:3" x14ac:dyDescent="0.2">
      <c r="A694" s="166">
        <v>918</v>
      </c>
      <c r="B694" s="162" t="s">
        <v>285</v>
      </c>
      <c r="C694" s="165" t="s">
        <v>440</v>
      </c>
    </row>
    <row r="695" spans="1:3" x14ac:dyDescent="0.2">
      <c r="A695" s="166">
        <v>919</v>
      </c>
      <c r="B695" s="162" t="s">
        <v>396</v>
      </c>
      <c r="C695" s="165" t="s">
        <v>440</v>
      </c>
    </row>
    <row r="696" spans="1:3" x14ac:dyDescent="0.2">
      <c r="A696" s="166">
        <v>920</v>
      </c>
      <c r="B696" s="162" t="s">
        <v>396</v>
      </c>
      <c r="C696" s="165" t="s">
        <v>440</v>
      </c>
    </row>
    <row r="697" spans="1:3" x14ac:dyDescent="0.2">
      <c r="A697" s="166">
        <v>922</v>
      </c>
      <c r="B697" s="162" t="s">
        <v>308</v>
      </c>
      <c r="C697" s="165" t="s">
        <v>440</v>
      </c>
    </row>
    <row r="698" spans="1:3" x14ac:dyDescent="0.2">
      <c r="A698" s="166">
        <v>923</v>
      </c>
      <c r="B698" s="162" t="s">
        <v>308</v>
      </c>
      <c r="C698" s="165" t="s">
        <v>440</v>
      </c>
    </row>
    <row r="699" spans="1:3" x14ac:dyDescent="0.2">
      <c r="A699" s="166">
        <v>924</v>
      </c>
      <c r="B699" s="162" t="s">
        <v>308</v>
      </c>
      <c r="C699" s="165" t="s">
        <v>440</v>
      </c>
    </row>
    <row r="700" spans="1:3" x14ac:dyDescent="0.2">
      <c r="A700" s="166">
        <v>925</v>
      </c>
      <c r="B700" s="162" t="s">
        <v>397</v>
      </c>
      <c r="C700" s="165" t="s">
        <v>436</v>
      </c>
    </row>
    <row r="701" spans="1:3" x14ac:dyDescent="0.2">
      <c r="A701" s="166">
        <v>926</v>
      </c>
      <c r="B701" s="162" t="s">
        <v>338</v>
      </c>
      <c r="C701" s="165" t="s">
        <v>436</v>
      </c>
    </row>
    <row r="702" spans="1:3" x14ac:dyDescent="0.2">
      <c r="A702" s="166">
        <v>927</v>
      </c>
      <c r="B702" s="162" t="s">
        <v>340</v>
      </c>
      <c r="C702" s="165" t="s">
        <v>436</v>
      </c>
    </row>
    <row r="703" spans="1:3" x14ac:dyDescent="0.2">
      <c r="A703" s="166">
        <v>928</v>
      </c>
      <c r="B703" s="162" t="s">
        <v>339</v>
      </c>
      <c r="C703" s="165" t="s">
        <v>436</v>
      </c>
    </row>
    <row r="704" spans="1:3" x14ac:dyDescent="0.2">
      <c r="A704" s="166">
        <v>929</v>
      </c>
      <c r="B704" s="162" t="s">
        <v>392</v>
      </c>
      <c r="C704" s="165" t="s">
        <v>441</v>
      </c>
    </row>
    <row r="705" spans="1:3" x14ac:dyDescent="0.2">
      <c r="A705" s="166">
        <v>930</v>
      </c>
      <c r="B705" s="162" t="s">
        <v>392</v>
      </c>
      <c r="C705" s="165" t="s">
        <v>441</v>
      </c>
    </row>
    <row r="706" spans="1:3" x14ac:dyDescent="0.2">
      <c r="A706" s="166">
        <v>931</v>
      </c>
      <c r="B706" s="162" t="s">
        <v>392</v>
      </c>
      <c r="C706" s="165" t="s">
        <v>441</v>
      </c>
    </row>
    <row r="707" spans="1:3" x14ac:dyDescent="0.2">
      <c r="A707" s="166">
        <v>932</v>
      </c>
      <c r="B707" s="162" t="s">
        <v>398</v>
      </c>
      <c r="C707" s="165" t="s">
        <v>440</v>
      </c>
    </row>
    <row r="708" spans="1:3" x14ac:dyDescent="0.2">
      <c r="A708" s="166">
        <v>933</v>
      </c>
      <c r="B708" s="162" t="s">
        <v>390</v>
      </c>
      <c r="C708" s="165" t="s">
        <v>440</v>
      </c>
    </row>
    <row r="709" spans="1:3" x14ac:dyDescent="0.2">
      <c r="A709" s="166">
        <v>934</v>
      </c>
      <c r="B709" s="162" t="s">
        <v>391</v>
      </c>
      <c r="C709" s="165" t="s">
        <v>441</v>
      </c>
    </row>
    <row r="710" spans="1:3" x14ac:dyDescent="0.2">
      <c r="A710" s="166">
        <v>935</v>
      </c>
      <c r="B710" s="162" t="s">
        <v>399</v>
      </c>
      <c r="C710" s="165" t="s">
        <v>440</v>
      </c>
    </row>
    <row r="711" spans="1:3" x14ac:dyDescent="0.2">
      <c r="A711" s="166">
        <v>936</v>
      </c>
      <c r="B711" s="162" t="s">
        <v>399</v>
      </c>
      <c r="C711" s="165" t="s">
        <v>440</v>
      </c>
    </row>
    <row r="712" spans="1:3" x14ac:dyDescent="0.2">
      <c r="A712" s="166">
        <v>937</v>
      </c>
      <c r="B712" s="162" t="s">
        <v>399</v>
      </c>
      <c r="C712" s="165" t="s">
        <v>440</v>
      </c>
    </row>
    <row r="713" spans="1:3" x14ac:dyDescent="0.2">
      <c r="A713" s="166">
        <v>938</v>
      </c>
      <c r="B713" s="162" t="s">
        <v>399</v>
      </c>
      <c r="C713" s="165" t="s">
        <v>440</v>
      </c>
    </row>
    <row r="714" spans="1:3" x14ac:dyDescent="0.2">
      <c r="A714" s="166">
        <v>939</v>
      </c>
      <c r="B714" s="162" t="s">
        <v>399</v>
      </c>
      <c r="C714" s="165" t="s">
        <v>440</v>
      </c>
    </row>
    <row r="715" spans="1:3" x14ac:dyDescent="0.2">
      <c r="A715" s="166">
        <v>940</v>
      </c>
      <c r="B715" s="162" t="s">
        <v>400</v>
      </c>
      <c r="C715" s="165" t="s">
        <v>437</v>
      </c>
    </row>
    <row r="716" spans="1:3" x14ac:dyDescent="0.2">
      <c r="A716" s="166">
        <v>941</v>
      </c>
      <c r="B716" s="162" t="s">
        <v>401</v>
      </c>
      <c r="C716" s="165" t="s">
        <v>437</v>
      </c>
    </row>
    <row r="717" spans="1:3" x14ac:dyDescent="0.2">
      <c r="A717" s="166">
        <v>942</v>
      </c>
      <c r="B717" s="162" t="s">
        <v>254</v>
      </c>
      <c r="C717" s="165" t="s">
        <v>440</v>
      </c>
    </row>
    <row r="718" spans="1:3" x14ac:dyDescent="0.2">
      <c r="A718" s="166">
        <v>943</v>
      </c>
      <c r="B718" s="162" t="s">
        <v>245</v>
      </c>
      <c r="C718" s="165" t="s">
        <v>440</v>
      </c>
    </row>
    <row r="719" spans="1:3" x14ac:dyDescent="0.2">
      <c r="A719" s="166">
        <v>944</v>
      </c>
      <c r="B719" s="162" t="s">
        <v>245</v>
      </c>
      <c r="C719" s="165" t="s">
        <v>440</v>
      </c>
    </row>
    <row r="720" spans="1:3" x14ac:dyDescent="0.2">
      <c r="A720" s="166">
        <v>945</v>
      </c>
      <c r="B720" s="162" t="s">
        <v>245</v>
      </c>
      <c r="C720" s="165" t="s">
        <v>440</v>
      </c>
    </row>
    <row r="721" spans="1:3" x14ac:dyDescent="0.2">
      <c r="A721" s="166">
        <v>946</v>
      </c>
      <c r="B721" s="162" t="s">
        <v>245</v>
      </c>
      <c r="C721" s="165" t="s">
        <v>440</v>
      </c>
    </row>
    <row r="722" spans="1:3" x14ac:dyDescent="0.2">
      <c r="A722" s="166">
        <v>947</v>
      </c>
      <c r="B722" s="162" t="s">
        <v>402</v>
      </c>
      <c r="C722" s="165" t="s">
        <v>440</v>
      </c>
    </row>
    <row r="723" spans="1:3" x14ac:dyDescent="0.2">
      <c r="A723" s="166">
        <v>948</v>
      </c>
      <c r="B723" s="162" t="s">
        <v>403</v>
      </c>
      <c r="C723" s="165" t="s">
        <v>440</v>
      </c>
    </row>
    <row r="724" spans="1:3" x14ac:dyDescent="0.2">
      <c r="A724" s="166">
        <v>949</v>
      </c>
      <c r="B724" s="162" t="s">
        <v>404</v>
      </c>
      <c r="C724" s="165" t="s">
        <v>440</v>
      </c>
    </row>
    <row r="725" spans="1:3" x14ac:dyDescent="0.2">
      <c r="A725" s="166">
        <v>950</v>
      </c>
      <c r="B725" s="162" t="s">
        <v>405</v>
      </c>
      <c r="C725" s="165" t="s">
        <v>441</v>
      </c>
    </row>
    <row r="726" spans="1:3" x14ac:dyDescent="0.2">
      <c r="A726" s="166">
        <v>951</v>
      </c>
      <c r="B726" s="162" t="s">
        <v>406</v>
      </c>
      <c r="C726" s="165" t="s">
        <v>441</v>
      </c>
    </row>
    <row r="727" spans="1:3" x14ac:dyDescent="0.2">
      <c r="A727" s="166">
        <v>952</v>
      </c>
      <c r="B727" s="162" t="s">
        <v>407</v>
      </c>
      <c r="C727" s="165" t="s">
        <v>440</v>
      </c>
    </row>
    <row r="728" spans="1:3" x14ac:dyDescent="0.2">
      <c r="A728" s="166">
        <v>953</v>
      </c>
      <c r="B728" s="162" t="s">
        <v>408</v>
      </c>
      <c r="C728" s="165" t="s">
        <v>440</v>
      </c>
    </row>
    <row r="729" spans="1:3" x14ac:dyDescent="0.2">
      <c r="A729" s="166">
        <v>954</v>
      </c>
      <c r="B729" s="162" t="s">
        <v>409</v>
      </c>
      <c r="C729" s="165" t="s">
        <v>440</v>
      </c>
    </row>
    <row r="730" spans="1:3" x14ac:dyDescent="0.2">
      <c r="A730" s="166">
        <v>955</v>
      </c>
      <c r="B730" s="162" t="s">
        <v>410</v>
      </c>
      <c r="C730" s="165" t="s">
        <v>440</v>
      </c>
    </row>
    <row r="731" spans="1:3" x14ac:dyDescent="0.2">
      <c r="A731" s="166">
        <v>956</v>
      </c>
      <c r="B731" s="162" t="s">
        <v>411</v>
      </c>
      <c r="C731" s="165" t="s">
        <v>440</v>
      </c>
    </row>
    <row r="732" spans="1:3" x14ac:dyDescent="0.2">
      <c r="A732" s="166">
        <v>957</v>
      </c>
      <c r="B732" s="162" t="s">
        <v>412</v>
      </c>
      <c r="C732" s="165" t="s">
        <v>440</v>
      </c>
    </row>
    <row r="733" spans="1:3" x14ac:dyDescent="0.2">
      <c r="A733" s="166">
        <v>958</v>
      </c>
      <c r="B733" s="162" t="s">
        <v>413</v>
      </c>
      <c r="C733" s="165" t="s">
        <v>440</v>
      </c>
    </row>
    <row r="734" spans="1:3" x14ac:dyDescent="0.2">
      <c r="A734" s="166">
        <v>959</v>
      </c>
      <c r="B734" s="162" t="s">
        <v>414</v>
      </c>
      <c r="C734" s="165" t="s">
        <v>440</v>
      </c>
    </row>
    <row r="735" spans="1:3" x14ac:dyDescent="0.2">
      <c r="A735" s="166">
        <v>960</v>
      </c>
      <c r="B735" s="162" t="s">
        <v>415</v>
      </c>
      <c r="C735" s="165" t="s">
        <v>440</v>
      </c>
    </row>
    <row r="736" spans="1:3" x14ac:dyDescent="0.2">
      <c r="A736" s="166">
        <v>961</v>
      </c>
      <c r="B736" s="162" t="s">
        <v>416</v>
      </c>
      <c r="C736" s="165" t="s">
        <v>440</v>
      </c>
    </row>
    <row r="737" spans="1:3" x14ac:dyDescent="0.2">
      <c r="A737" s="166">
        <v>962</v>
      </c>
      <c r="B737" s="162" t="s">
        <v>417</v>
      </c>
      <c r="C737" s="165" t="s">
        <v>440</v>
      </c>
    </row>
    <row r="738" spans="1:3" x14ac:dyDescent="0.2">
      <c r="A738" s="166">
        <v>963</v>
      </c>
      <c r="B738" s="162" t="s">
        <v>418</v>
      </c>
      <c r="C738" s="165" t="s">
        <v>440</v>
      </c>
    </row>
    <row r="739" spans="1:3" x14ac:dyDescent="0.2">
      <c r="A739" s="166">
        <v>964</v>
      </c>
      <c r="B739" s="162" t="s">
        <v>419</v>
      </c>
      <c r="C739" s="165" t="s">
        <v>440</v>
      </c>
    </row>
    <row r="740" spans="1:3" x14ac:dyDescent="0.2">
      <c r="A740" s="166">
        <v>965</v>
      </c>
      <c r="B740" s="162" t="s">
        <v>420</v>
      </c>
      <c r="C740" s="165" t="s">
        <v>440</v>
      </c>
    </row>
    <row r="741" spans="1:3" x14ac:dyDescent="0.2">
      <c r="A741" s="166">
        <v>966</v>
      </c>
      <c r="B741" s="162" t="s">
        <v>265</v>
      </c>
      <c r="C741" s="165" t="s">
        <v>441</v>
      </c>
    </row>
    <row r="742" spans="1:3" x14ac:dyDescent="0.2">
      <c r="A742" s="166">
        <v>967</v>
      </c>
      <c r="B742" s="162" t="s">
        <v>277</v>
      </c>
      <c r="C742" s="165" t="s">
        <v>440</v>
      </c>
    </row>
    <row r="743" spans="1:3" x14ac:dyDescent="0.2">
      <c r="A743" s="166">
        <v>968</v>
      </c>
      <c r="B743" s="162" t="s">
        <v>277</v>
      </c>
      <c r="C743" s="165" t="s">
        <v>440</v>
      </c>
    </row>
    <row r="744" spans="1:3" x14ac:dyDescent="0.2">
      <c r="A744" s="166">
        <v>969</v>
      </c>
      <c r="B744" s="162" t="s">
        <v>420</v>
      </c>
      <c r="C744" s="165" t="s">
        <v>440</v>
      </c>
    </row>
    <row r="745" spans="1:3" x14ac:dyDescent="0.2">
      <c r="A745" s="166">
        <v>970</v>
      </c>
      <c r="B745" s="162" t="s">
        <v>233</v>
      </c>
      <c r="C745" s="165" t="s">
        <v>440</v>
      </c>
    </row>
    <row r="746" spans="1:3" x14ac:dyDescent="0.2">
      <c r="A746" s="166">
        <v>971</v>
      </c>
      <c r="B746" s="162" t="s">
        <v>421</v>
      </c>
      <c r="C746" s="165" t="s">
        <v>440</v>
      </c>
    </row>
    <row r="747" spans="1:3" x14ac:dyDescent="0.2">
      <c r="A747" s="166">
        <v>972</v>
      </c>
      <c r="B747" s="162" t="s">
        <v>422</v>
      </c>
      <c r="C747" s="165" t="s">
        <v>440</v>
      </c>
    </row>
    <row r="748" spans="1:3" x14ac:dyDescent="0.2">
      <c r="A748" s="166">
        <v>973</v>
      </c>
      <c r="B748" s="162" t="s">
        <v>275</v>
      </c>
      <c r="C748" s="165" t="s">
        <v>440</v>
      </c>
    </row>
    <row r="749" spans="1:3" x14ac:dyDescent="0.2">
      <c r="A749" s="166">
        <v>974</v>
      </c>
      <c r="B749" s="162" t="s">
        <v>301</v>
      </c>
      <c r="C749" s="165" t="s">
        <v>440</v>
      </c>
    </row>
    <row r="750" spans="1:3" x14ac:dyDescent="0.2">
      <c r="A750" s="166">
        <v>975</v>
      </c>
      <c r="B750" s="162" t="s">
        <v>423</v>
      </c>
      <c r="C750" s="165" t="s">
        <v>440</v>
      </c>
    </row>
    <row r="751" spans="1:3" x14ac:dyDescent="0.2">
      <c r="A751" s="166">
        <v>976</v>
      </c>
      <c r="B751" s="162" t="s">
        <v>424</v>
      </c>
      <c r="C751" s="165" t="s">
        <v>440</v>
      </c>
    </row>
    <row r="752" spans="1:3" x14ac:dyDescent="0.2">
      <c r="A752" s="166">
        <v>978</v>
      </c>
      <c r="B752" s="162" t="s">
        <v>259</v>
      </c>
      <c r="C752" s="165" t="s">
        <v>441</v>
      </c>
    </row>
    <row r="753" spans="1:3" x14ac:dyDescent="0.2">
      <c r="A753" s="166">
        <v>979</v>
      </c>
      <c r="B753" s="162" t="s">
        <v>298</v>
      </c>
      <c r="C753" s="165" t="s">
        <v>441</v>
      </c>
    </row>
    <row r="754" spans="1:3" x14ac:dyDescent="0.2">
      <c r="A754" s="166">
        <v>980</v>
      </c>
      <c r="B754" s="162" t="s">
        <v>425</v>
      </c>
      <c r="C754" s="165" t="s">
        <v>440</v>
      </c>
    </row>
    <row r="755" spans="1:3" x14ac:dyDescent="0.2">
      <c r="A755" s="166">
        <v>981</v>
      </c>
      <c r="B755" s="162" t="s">
        <v>426</v>
      </c>
      <c r="C755" s="165" t="s">
        <v>441</v>
      </c>
    </row>
    <row r="756" spans="1:3" x14ac:dyDescent="0.2">
      <c r="A756" s="166">
        <v>982</v>
      </c>
      <c r="B756" s="162" t="s">
        <v>427</v>
      </c>
      <c r="C756" s="165" t="s">
        <v>440</v>
      </c>
    </row>
    <row r="757" spans="1:3" x14ac:dyDescent="0.2">
      <c r="A757" s="166">
        <v>983</v>
      </c>
      <c r="B757" s="162" t="s">
        <v>428</v>
      </c>
      <c r="C757" s="165" t="s">
        <v>440</v>
      </c>
    </row>
    <row r="758" spans="1:3" x14ac:dyDescent="0.2">
      <c r="A758" s="166">
        <v>984</v>
      </c>
      <c r="B758" s="162" t="s">
        <v>429</v>
      </c>
      <c r="C758" s="165" t="s">
        <v>440</v>
      </c>
    </row>
    <row r="759" spans="1:3" x14ac:dyDescent="0.2">
      <c r="A759" s="166">
        <v>985</v>
      </c>
      <c r="B759" s="162" t="s">
        <v>430</v>
      </c>
      <c r="C759" s="165" t="s">
        <v>440</v>
      </c>
    </row>
    <row r="760" spans="1:3" x14ac:dyDescent="0.2">
      <c r="A760" s="166">
        <v>989</v>
      </c>
      <c r="B760" s="162" t="s">
        <v>314</v>
      </c>
      <c r="C760" s="165" t="s">
        <v>440</v>
      </c>
    </row>
    <row r="761" spans="1:3" x14ac:dyDescent="0.2">
      <c r="A761" s="166">
        <v>990</v>
      </c>
      <c r="B761" s="162" t="s">
        <v>315</v>
      </c>
      <c r="C761" s="165" t="s">
        <v>441</v>
      </c>
    </row>
    <row r="762" spans="1:3" x14ac:dyDescent="0.2">
      <c r="A762" s="166">
        <v>991</v>
      </c>
      <c r="B762" s="162" t="s">
        <v>265</v>
      </c>
      <c r="C762" s="165" t="s">
        <v>441</v>
      </c>
    </row>
    <row r="763" spans="1:3" x14ac:dyDescent="0.2">
      <c r="A763" s="166">
        <v>996</v>
      </c>
      <c r="B763" s="162" t="s">
        <v>344</v>
      </c>
      <c r="C763" s="165" t="s">
        <v>440</v>
      </c>
    </row>
    <row r="764" spans="1:3" x14ac:dyDescent="0.2">
      <c r="A764" s="166">
        <v>997</v>
      </c>
      <c r="B764" s="162" t="s">
        <v>431</v>
      </c>
      <c r="C764" s="165" t="s">
        <v>440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tint="0.34998626667073579"/>
  </sheetPr>
  <dimension ref="A1:G22"/>
  <sheetViews>
    <sheetView workbookViewId="0">
      <selection activeCell="M32" sqref="M3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9.140625" bestFit="1" customWidth="1"/>
  </cols>
  <sheetData>
    <row r="1" spans="1:6" x14ac:dyDescent="0.2">
      <c r="A1" s="159" t="s">
        <v>20</v>
      </c>
      <c r="B1" s="159"/>
    </row>
    <row r="2" spans="1:6" ht="36.75" customHeight="1" x14ac:dyDescent="0.2">
      <c r="A2" s="295" t="str">
        <f>Overview!B4&amp; " - Effective from "&amp;Overview!C4&amp;" - "&amp;Overview!E4&amp;" Residual Charging Bands"</f>
        <v>VPEN GSP_N - Effective from 2027/28 - Final Residual Charging Bands</v>
      </c>
      <c r="B2" s="296"/>
      <c r="C2" s="296"/>
      <c r="D2" s="296"/>
      <c r="E2" s="296"/>
      <c r="F2" s="296"/>
    </row>
    <row r="4" spans="1:6" ht="25.5" x14ac:dyDescent="0.2">
      <c r="A4" s="181" t="s">
        <v>617</v>
      </c>
      <c r="B4" s="181" t="s">
        <v>613</v>
      </c>
      <c r="C4" s="181" t="s">
        <v>620</v>
      </c>
      <c r="D4" s="181" t="s">
        <v>623</v>
      </c>
      <c r="E4" s="181" t="s">
        <v>624</v>
      </c>
      <c r="F4" s="22" t="s">
        <v>626</v>
      </c>
    </row>
    <row r="5" spans="1:6" ht="14.25" x14ac:dyDescent="0.2">
      <c r="A5" s="182" t="s">
        <v>169</v>
      </c>
      <c r="B5" s="183" t="s">
        <v>615</v>
      </c>
      <c r="C5" s="183" t="s">
        <v>616</v>
      </c>
      <c r="D5" s="188"/>
      <c r="E5" s="188"/>
      <c r="F5" s="187">
        <v>54.018806267693165</v>
      </c>
    </row>
    <row r="6" spans="1:6" ht="14.25" customHeight="1" x14ac:dyDescent="0.2">
      <c r="A6" s="298" t="s">
        <v>627</v>
      </c>
      <c r="B6" s="183">
        <v>1</v>
      </c>
      <c r="C6" s="183" t="s">
        <v>621</v>
      </c>
      <c r="D6" s="189">
        <v>0</v>
      </c>
      <c r="E6" s="189">
        <v>3986</v>
      </c>
      <c r="F6" s="187">
        <v>71.955293037586415</v>
      </c>
    </row>
    <row r="7" spans="1:6" ht="14.25" x14ac:dyDescent="0.2">
      <c r="A7" s="299"/>
      <c r="B7" s="183">
        <v>2</v>
      </c>
      <c r="C7" s="183" t="s">
        <v>621</v>
      </c>
      <c r="D7" s="189">
        <v>3986</v>
      </c>
      <c r="E7" s="189">
        <v>13677</v>
      </c>
      <c r="F7" s="187">
        <v>151.12187264751341</v>
      </c>
    </row>
    <row r="8" spans="1:6" ht="14.25" x14ac:dyDescent="0.2">
      <c r="A8" s="299"/>
      <c r="B8" s="183">
        <v>3</v>
      </c>
      <c r="C8" s="183" t="s">
        <v>621</v>
      </c>
      <c r="D8" s="189">
        <v>13677</v>
      </c>
      <c r="E8" s="189">
        <v>27543</v>
      </c>
      <c r="F8" s="187">
        <v>300.52920467410388</v>
      </c>
    </row>
    <row r="9" spans="1:6" ht="14.25" x14ac:dyDescent="0.2">
      <c r="A9" s="300"/>
      <c r="B9" s="183">
        <v>4</v>
      </c>
      <c r="C9" s="183" t="s">
        <v>621</v>
      </c>
      <c r="D9" s="189">
        <v>27543</v>
      </c>
      <c r="E9" s="189" t="s">
        <v>787</v>
      </c>
      <c r="F9" s="187">
        <v>860.53992454020238</v>
      </c>
    </row>
    <row r="10" spans="1:6" ht="14.25" x14ac:dyDescent="0.2">
      <c r="A10" s="298" t="s">
        <v>630</v>
      </c>
      <c r="B10" s="183">
        <v>1</v>
      </c>
      <c r="C10" s="183" t="s">
        <v>622</v>
      </c>
      <c r="D10" s="189">
        <v>0</v>
      </c>
      <c r="E10" s="189">
        <v>90</v>
      </c>
      <c r="F10" s="187">
        <v>1793.0759001600084</v>
      </c>
    </row>
    <row r="11" spans="1:6" ht="14.25" x14ac:dyDescent="0.2">
      <c r="A11" s="299"/>
      <c r="B11" s="183">
        <v>2</v>
      </c>
      <c r="C11" s="183" t="s">
        <v>622</v>
      </c>
      <c r="D11" s="189">
        <v>90</v>
      </c>
      <c r="E11" s="189">
        <v>150</v>
      </c>
      <c r="F11" s="187">
        <v>2986.8466865167752</v>
      </c>
    </row>
    <row r="12" spans="1:6" ht="14.25" x14ac:dyDescent="0.2">
      <c r="A12" s="299"/>
      <c r="B12" s="183">
        <v>3</v>
      </c>
      <c r="C12" s="183" t="s">
        <v>622</v>
      </c>
      <c r="D12" s="189">
        <v>150</v>
      </c>
      <c r="E12" s="189">
        <v>250</v>
      </c>
      <c r="F12" s="187">
        <v>5035.6901320948145</v>
      </c>
    </row>
    <row r="13" spans="1:6" ht="14.25" x14ac:dyDescent="0.2">
      <c r="A13" s="300"/>
      <c r="B13" s="183">
        <v>4</v>
      </c>
      <c r="C13" s="183" t="s">
        <v>622</v>
      </c>
      <c r="D13" s="189">
        <v>250</v>
      </c>
      <c r="E13" s="189" t="s">
        <v>787</v>
      </c>
      <c r="F13" s="187">
        <v>10735.039860234036</v>
      </c>
    </row>
    <row r="14" spans="1:6" ht="14.25" x14ac:dyDescent="0.2">
      <c r="A14" s="298" t="s">
        <v>629</v>
      </c>
      <c r="B14" s="183">
        <v>1</v>
      </c>
      <c r="C14" s="183" t="s">
        <v>622</v>
      </c>
      <c r="D14" s="189">
        <v>0</v>
      </c>
      <c r="E14" s="189">
        <v>500</v>
      </c>
      <c r="F14" s="187">
        <v>8662.8883984556469</v>
      </c>
    </row>
    <row r="15" spans="1:6" ht="14.25" x14ac:dyDescent="0.2">
      <c r="A15" s="299"/>
      <c r="B15" s="183">
        <v>2</v>
      </c>
      <c r="C15" s="183" t="s">
        <v>622</v>
      </c>
      <c r="D15" s="189">
        <v>500</v>
      </c>
      <c r="E15" s="189">
        <v>1100</v>
      </c>
      <c r="F15" s="187">
        <v>27627.320122387606</v>
      </c>
    </row>
    <row r="16" spans="1:6" ht="14.25" x14ac:dyDescent="0.2">
      <c r="A16" s="299"/>
      <c r="B16" s="183">
        <v>3</v>
      </c>
      <c r="C16" s="183" t="s">
        <v>622</v>
      </c>
      <c r="D16" s="189">
        <v>1100</v>
      </c>
      <c r="E16" s="189">
        <v>2000</v>
      </c>
      <c r="F16" s="187">
        <v>55867.968908310497</v>
      </c>
    </row>
    <row r="17" spans="1:7" ht="14.25" x14ac:dyDescent="0.2">
      <c r="A17" s="300"/>
      <c r="B17" s="183">
        <v>4</v>
      </c>
      <c r="C17" s="183" t="s">
        <v>622</v>
      </c>
      <c r="D17" s="189">
        <v>2000</v>
      </c>
      <c r="E17" s="189" t="s">
        <v>787</v>
      </c>
      <c r="F17" s="187">
        <v>147149.02389753173</v>
      </c>
    </row>
    <row r="18" spans="1:7" ht="14.25" x14ac:dyDescent="0.2">
      <c r="A18" s="301" t="s">
        <v>628</v>
      </c>
      <c r="B18" s="183">
        <v>1</v>
      </c>
      <c r="C18" s="183" t="s">
        <v>622</v>
      </c>
      <c r="D18" s="189">
        <v>0</v>
      </c>
      <c r="E18" s="189">
        <v>3500</v>
      </c>
      <c r="F18" s="187">
        <v>8259.6289998548618</v>
      </c>
      <c r="G18" s="213"/>
    </row>
    <row r="19" spans="1:7" ht="14.25" x14ac:dyDescent="0.2">
      <c r="A19" s="302"/>
      <c r="B19" s="183">
        <v>2</v>
      </c>
      <c r="C19" s="183" t="s">
        <v>622</v>
      </c>
      <c r="D19" s="189">
        <v>3500</v>
      </c>
      <c r="E19" s="189">
        <v>11000</v>
      </c>
      <c r="F19" s="187">
        <v>49452.984154788595</v>
      </c>
    </row>
    <row r="20" spans="1:7" ht="14.25" x14ac:dyDescent="0.2">
      <c r="A20" s="302"/>
      <c r="B20" s="183">
        <v>3</v>
      </c>
      <c r="C20" s="183" t="s">
        <v>622</v>
      </c>
      <c r="D20" s="189">
        <v>11000</v>
      </c>
      <c r="E20" s="189">
        <v>20000</v>
      </c>
      <c r="F20" s="187">
        <v>82754.93121847116</v>
      </c>
    </row>
    <row r="21" spans="1:7" ht="14.25" x14ac:dyDescent="0.2">
      <c r="A21" s="303"/>
      <c r="B21" s="183">
        <v>4</v>
      </c>
      <c r="C21" s="183" t="s">
        <v>622</v>
      </c>
      <c r="D21" s="189">
        <v>20000</v>
      </c>
      <c r="E21" s="189" t="s">
        <v>787</v>
      </c>
      <c r="F21" s="187">
        <v>120284.51494003728</v>
      </c>
    </row>
    <row r="22" spans="1:7" x14ac:dyDescent="0.2">
      <c r="A22" t="s">
        <v>625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9" t="s">
        <v>20</v>
      </c>
    </row>
    <row r="2" spans="1:6" ht="33" customHeight="1" x14ac:dyDescent="0.2">
      <c r="A2" s="247" t="str">
        <f>Overview!C4&amp;" - Effective from "&amp;Overview!D4&amp;" - "&amp;Overview!F4&amp;" TNUoS Mapping"</f>
        <v>2027/28 - Effective from 1 April 2027 -  TNUoS Mapping</v>
      </c>
      <c r="B2" s="247"/>
      <c r="C2" s="247"/>
      <c r="D2" s="247"/>
      <c r="E2" s="247"/>
      <c r="F2" s="247"/>
    </row>
    <row r="3" spans="1:6" x14ac:dyDescent="0.2">
      <c r="A3" s="181" t="s">
        <v>694</v>
      </c>
      <c r="B3" s="181" t="s">
        <v>695</v>
      </c>
      <c r="C3" s="190"/>
      <c r="D3" s="190"/>
      <c r="E3" s="190"/>
      <c r="F3" s="190"/>
    </row>
    <row r="4" spans="1:6" x14ac:dyDescent="0.2">
      <c r="A4" s="191" t="s">
        <v>693</v>
      </c>
      <c r="B4" s="191" t="s">
        <v>696</v>
      </c>
      <c r="C4" s="190"/>
      <c r="D4" s="190"/>
      <c r="E4" s="190"/>
      <c r="F4" s="190"/>
    </row>
    <row r="5" spans="1:6" x14ac:dyDescent="0.2">
      <c r="A5" s="192" t="s">
        <v>500</v>
      </c>
      <c r="B5" s="192" t="s">
        <v>697</v>
      </c>
      <c r="C5" s="190"/>
      <c r="D5" s="190"/>
      <c r="E5" s="190"/>
      <c r="F5" s="190"/>
    </row>
    <row r="6" spans="1:6" x14ac:dyDescent="0.2">
      <c r="A6" s="192" t="s">
        <v>632</v>
      </c>
      <c r="B6" s="192" t="str">
        <f>$B$5</f>
        <v>n/a (Non-Final Demand Site)</v>
      </c>
      <c r="C6" s="190"/>
      <c r="D6" s="190"/>
      <c r="E6" s="190"/>
      <c r="F6" s="190"/>
    </row>
    <row r="7" spans="1:6" x14ac:dyDescent="0.2">
      <c r="A7" s="191" t="s">
        <v>633</v>
      </c>
      <c r="B7" s="191" t="s">
        <v>698</v>
      </c>
      <c r="C7" s="190"/>
      <c r="D7" s="190"/>
      <c r="E7" s="190"/>
      <c r="F7" s="190"/>
    </row>
    <row r="8" spans="1:6" x14ac:dyDescent="0.2">
      <c r="A8" s="191" t="s">
        <v>634</v>
      </c>
      <c r="B8" s="191" t="s">
        <v>699</v>
      </c>
      <c r="C8" s="190"/>
      <c r="D8" s="190"/>
      <c r="E8" s="190"/>
      <c r="F8" s="190"/>
    </row>
    <row r="9" spans="1:6" x14ac:dyDescent="0.2">
      <c r="A9" s="191" t="s">
        <v>635</v>
      </c>
      <c r="B9" s="191" t="s">
        <v>700</v>
      </c>
      <c r="C9" s="190"/>
      <c r="D9" s="190"/>
      <c r="E9" s="190"/>
      <c r="F9" s="190"/>
    </row>
    <row r="10" spans="1:6" x14ac:dyDescent="0.2">
      <c r="A10" s="191" t="s">
        <v>636</v>
      </c>
      <c r="B10" s="191" t="s">
        <v>701</v>
      </c>
      <c r="C10" s="190"/>
      <c r="D10" s="190"/>
      <c r="E10" s="190"/>
      <c r="F10" s="190"/>
    </row>
    <row r="11" spans="1:6" x14ac:dyDescent="0.2">
      <c r="A11" s="192" t="s">
        <v>172</v>
      </c>
      <c r="B11" s="192" t="str">
        <f t="shared" ref="B11:B12" si="0">$B$5</f>
        <v>n/a (Non-Final Demand Site)</v>
      </c>
      <c r="C11" s="190"/>
      <c r="D11" s="190"/>
      <c r="E11" s="190"/>
      <c r="F11" s="190"/>
    </row>
    <row r="12" spans="1:6" x14ac:dyDescent="0.2">
      <c r="A12" s="192" t="s">
        <v>501</v>
      </c>
      <c r="B12" s="192" t="str">
        <f t="shared" si="0"/>
        <v>n/a (Non-Final Demand Site)</v>
      </c>
      <c r="C12" s="190"/>
      <c r="D12" s="190"/>
      <c r="E12" s="190"/>
      <c r="F12" s="190"/>
    </row>
    <row r="13" spans="1:6" x14ac:dyDescent="0.2">
      <c r="A13" s="191" t="s">
        <v>502</v>
      </c>
      <c r="B13" s="191" t="s">
        <v>702</v>
      </c>
      <c r="C13" s="190"/>
      <c r="D13" s="190"/>
      <c r="E13" s="190"/>
      <c r="F13" s="190"/>
    </row>
    <row r="14" spans="1:6" x14ac:dyDescent="0.2">
      <c r="A14" s="191" t="s">
        <v>503</v>
      </c>
      <c r="B14" s="191" t="s">
        <v>703</v>
      </c>
      <c r="C14" s="190"/>
      <c r="D14" s="190"/>
      <c r="E14" s="190"/>
      <c r="F14" s="190"/>
    </row>
    <row r="15" spans="1:6" x14ac:dyDescent="0.2">
      <c r="A15" s="191" t="s">
        <v>504</v>
      </c>
      <c r="B15" s="191" t="s">
        <v>704</v>
      </c>
      <c r="C15" s="190"/>
      <c r="D15" s="190"/>
      <c r="E15" s="190"/>
      <c r="F15" s="190"/>
    </row>
    <row r="16" spans="1:6" x14ac:dyDescent="0.2">
      <c r="A16" s="191" t="s">
        <v>505</v>
      </c>
      <c r="B16" s="191" t="s">
        <v>705</v>
      </c>
      <c r="C16" s="190"/>
      <c r="D16" s="190"/>
      <c r="E16" s="190"/>
      <c r="F16" s="190"/>
    </row>
    <row r="17" spans="1:6" x14ac:dyDescent="0.2">
      <c r="A17" s="192" t="s">
        <v>506</v>
      </c>
      <c r="B17" s="192" t="str">
        <f>$B$5</f>
        <v>n/a (Non-Final Demand Site)</v>
      </c>
      <c r="C17" s="190"/>
      <c r="D17" s="190"/>
      <c r="E17" s="190"/>
      <c r="F17" s="190"/>
    </row>
    <row r="18" spans="1:6" x14ac:dyDescent="0.2">
      <c r="A18" s="191" t="s">
        <v>507</v>
      </c>
      <c r="B18" s="191" t="s">
        <v>702</v>
      </c>
      <c r="C18" s="190"/>
      <c r="D18" s="190"/>
      <c r="E18" s="190"/>
      <c r="F18" s="190"/>
    </row>
    <row r="19" spans="1:6" x14ac:dyDescent="0.2">
      <c r="A19" s="191" t="s">
        <v>508</v>
      </c>
      <c r="B19" s="191" t="s">
        <v>703</v>
      </c>
      <c r="C19" s="190"/>
      <c r="D19" s="190"/>
      <c r="E19" s="190"/>
      <c r="F19" s="190"/>
    </row>
    <row r="20" spans="1:6" x14ac:dyDescent="0.2">
      <c r="A20" s="191" t="s">
        <v>509</v>
      </c>
      <c r="B20" s="191" t="s">
        <v>704</v>
      </c>
      <c r="C20" s="190"/>
      <c r="D20" s="190"/>
      <c r="E20" s="190"/>
      <c r="F20" s="190"/>
    </row>
    <row r="21" spans="1:6" x14ac:dyDescent="0.2">
      <c r="A21" s="191" t="s">
        <v>510</v>
      </c>
      <c r="B21" s="191" t="s">
        <v>705</v>
      </c>
      <c r="C21" s="190"/>
      <c r="D21" s="190"/>
      <c r="E21" s="190"/>
      <c r="F21" s="190"/>
    </row>
    <row r="22" spans="1:6" x14ac:dyDescent="0.2">
      <c r="A22" s="192" t="s">
        <v>511</v>
      </c>
      <c r="B22" s="192" t="str">
        <f>$B$5</f>
        <v>n/a (Non-Final Demand Site)</v>
      </c>
      <c r="C22" s="190"/>
      <c r="D22" s="190"/>
      <c r="E22" s="190"/>
      <c r="F22" s="190"/>
    </row>
    <row r="23" spans="1:6" x14ac:dyDescent="0.2">
      <c r="A23" s="191" t="s">
        <v>512</v>
      </c>
      <c r="B23" s="191" t="s">
        <v>706</v>
      </c>
      <c r="C23" s="190"/>
      <c r="D23" s="190"/>
      <c r="E23" s="190"/>
      <c r="F23" s="190"/>
    </row>
    <row r="24" spans="1:6" x14ac:dyDescent="0.2">
      <c r="A24" s="191" t="s">
        <v>513</v>
      </c>
      <c r="B24" s="191" t="s">
        <v>707</v>
      </c>
      <c r="C24" s="190"/>
      <c r="D24" s="190"/>
      <c r="E24" s="190"/>
      <c r="F24" s="190"/>
    </row>
    <row r="25" spans="1:6" x14ac:dyDescent="0.2">
      <c r="A25" s="191" t="s">
        <v>514</v>
      </c>
      <c r="B25" s="191" t="s">
        <v>708</v>
      </c>
      <c r="C25" s="190"/>
      <c r="D25" s="190"/>
      <c r="E25" s="190"/>
      <c r="F25" s="190"/>
    </row>
    <row r="26" spans="1:6" x14ac:dyDescent="0.2">
      <c r="A26" s="191" t="s">
        <v>515</v>
      </c>
      <c r="B26" s="191" t="s">
        <v>709</v>
      </c>
      <c r="C26" s="190"/>
      <c r="D26" s="190"/>
      <c r="E26" s="190"/>
      <c r="F26" s="190"/>
    </row>
    <row r="27" spans="1:6" x14ac:dyDescent="0.2">
      <c r="A27" s="192" t="s">
        <v>176</v>
      </c>
      <c r="B27" s="192" t="s">
        <v>710</v>
      </c>
      <c r="C27" s="190"/>
      <c r="D27" s="190"/>
      <c r="E27" s="190"/>
      <c r="F27" s="190"/>
    </row>
    <row r="28" spans="1:6" x14ac:dyDescent="0.2">
      <c r="A28" s="192" t="s">
        <v>177</v>
      </c>
      <c r="B28" s="192" t="str">
        <f t="shared" ref="B28:B36" si="1">$B$5</f>
        <v>n/a (Non-Final Demand Site)</v>
      </c>
      <c r="C28" s="190"/>
      <c r="D28" s="190"/>
      <c r="E28" s="190"/>
      <c r="F28" s="190"/>
    </row>
    <row r="29" spans="1:6" x14ac:dyDescent="0.2">
      <c r="A29" s="192" t="s">
        <v>178</v>
      </c>
      <c r="B29" s="192" t="str">
        <f t="shared" si="1"/>
        <v>n/a (Non-Final Demand Site)</v>
      </c>
      <c r="C29" s="190"/>
      <c r="D29" s="190"/>
      <c r="E29" s="190"/>
      <c r="F29" s="190"/>
    </row>
    <row r="30" spans="1:6" x14ac:dyDescent="0.2">
      <c r="A30" s="192" t="s">
        <v>179</v>
      </c>
      <c r="B30" s="192" t="str">
        <f t="shared" si="1"/>
        <v>n/a (Non-Final Demand Site)</v>
      </c>
      <c r="C30" s="190"/>
      <c r="D30" s="190"/>
      <c r="E30" s="190"/>
      <c r="F30" s="190"/>
    </row>
    <row r="31" spans="1:6" x14ac:dyDescent="0.2">
      <c r="A31" s="192" t="s">
        <v>180</v>
      </c>
      <c r="B31" s="192" t="str">
        <f t="shared" si="1"/>
        <v>n/a (Non-Final Demand Site)</v>
      </c>
      <c r="C31" s="190"/>
      <c r="D31" s="190"/>
      <c r="E31" s="190"/>
      <c r="F31" s="190"/>
    </row>
    <row r="32" spans="1:6" x14ac:dyDescent="0.2">
      <c r="A32" s="192" t="s">
        <v>181</v>
      </c>
      <c r="B32" s="192" t="str">
        <f t="shared" si="1"/>
        <v>n/a (Non-Final Demand Site)</v>
      </c>
      <c r="C32" s="190"/>
      <c r="D32" s="190"/>
      <c r="E32" s="190"/>
      <c r="F32" s="190"/>
    </row>
    <row r="33" spans="1:6" x14ac:dyDescent="0.2">
      <c r="A33" s="192" t="s">
        <v>182</v>
      </c>
      <c r="B33" s="192" t="str">
        <f t="shared" si="1"/>
        <v>n/a (Non-Final Demand Site)</v>
      </c>
      <c r="C33" s="190"/>
      <c r="D33" s="190"/>
      <c r="E33" s="190"/>
      <c r="F33" s="190"/>
    </row>
    <row r="34" spans="1:6" x14ac:dyDescent="0.2">
      <c r="A34" s="192" t="s">
        <v>183</v>
      </c>
      <c r="B34" s="192" t="str">
        <f t="shared" si="1"/>
        <v>n/a (Non-Final Demand Site)</v>
      </c>
      <c r="C34" s="190"/>
      <c r="D34" s="190"/>
      <c r="E34" s="190"/>
      <c r="F34" s="190"/>
    </row>
    <row r="35" spans="1:6" x14ac:dyDescent="0.2">
      <c r="A35" s="192" t="s">
        <v>184</v>
      </c>
      <c r="B35" s="192" t="str">
        <f t="shared" si="1"/>
        <v>n/a (Non-Final Demand Site)</v>
      </c>
      <c r="C35" s="190"/>
      <c r="D35" s="190"/>
      <c r="E35" s="190"/>
      <c r="F35" s="190"/>
    </row>
    <row r="36" spans="1:6" x14ac:dyDescent="0.2">
      <c r="A36" s="192" t="s">
        <v>715</v>
      </c>
      <c r="B36" s="192" t="str">
        <f t="shared" si="1"/>
        <v>n/a (Non-Final Demand Site)</v>
      </c>
      <c r="C36" s="190"/>
      <c r="D36" s="190"/>
      <c r="E36" s="190"/>
      <c r="F36" s="190"/>
    </row>
    <row r="37" spans="1:6" x14ac:dyDescent="0.2">
      <c r="A37" s="191" t="s">
        <v>716</v>
      </c>
      <c r="B37" s="191" t="s">
        <v>711</v>
      </c>
      <c r="C37" s="190"/>
      <c r="D37" s="190"/>
      <c r="E37" s="190"/>
      <c r="F37" s="190"/>
    </row>
    <row r="38" spans="1:6" x14ac:dyDescent="0.2">
      <c r="A38" s="191" t="s">
        <v>717</v>
      </c>
      <c r="B38" s="191" t="s">
        <v>712</v>
      </c>
      <c r="C38" s="190"/>
      <c r="D38" s="190"/>
      <c r="E38" s="190"/>
      <c r="F38" s="190"/>
    </row>
    <row r="39" spans="1:6" x14ac:dyDescent="0.2">
      <c r="A39" s="191" t="s">
        <v>718</v>
      </c>
      <c r="B39" s="191" t="s">
        <v>713</v>
      </c>
      <c r="C39" s="190"/>
      <c r="D39" s="190"/>
      <c r="E39" s="190"/>
      <c r="F39" s="190"/>
    </row>
    <row r="40" spans="1:6" x14ac:dyDescent="0.2">
      <c r="A40" s="191" t="s">
        <v>719</v>
      </c>
      <c r="B40" s="191" t="s">
        <v>714</v>
      </c>
      <c r="C40" s="190"/>
      <c r="D40" s="190"/>
      <c r="E40" s="190"/>
      <c r="F40" s="190"/>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tabSelected="1" zoomScaleNormal="100" workbookViewId="0">
      <selection activeCell="C14" sqref="C14"/>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3" t="s">
        <v>20</v>
      </c>
    </row>
    <row r="2" spans="1:154" s="2" customFormat="1" ht="21.75" customHeight="1" x14ac:dyDescent="0.2">
      <c r="B2" s="304" t="str">
        <f>Overview!B4&amp; " - Effective from "&amp;Overview!D4&amp;" - "&amp;Overview!E4</f>
        <v>VPEN GSP_N - Effective from 1 April 2027 - Final</v>
      </c>
      <c r="C2" s="305"/>
      <c r="D2" s="305"/>
      <c r="E2" s="305"/>
      <c r="F2" s="305"/>
      <c r="G2" s="305"/>
      <c r="H2" s="305"/>
      <c r="I2" s="305"/>
      <c r="J2" s="305"/>
      <c r="K2" s="305"/>
      <c r="L2" s="305"/>
      <c r="M2" s="305"/>
      <c r="N2" s="305"/>
      <c r="O2" s="305"/>
      <c r="P2" s="305"/>
      <c r="Q2" s="305"/>
      <c r="R2" s="305"/>
      <c r="S2" s="305"/>
      <c r="T2" s="306"/>
      <c r="U2"/>
      <c r="V2"/>
      <c r="W2"/>
      <c r="X2"/>
      <c r="Y2"/>
      <c r="Z2"/>
      <c r="AA2"/>
      <c r="AB2" s="28"/>
      <c r="AC2" s="54" t="s">
        <v>189</v>
      </c>
      <c r="AD2" s="54" t="s">
        <v>191</v>
      </c>
      <c r="AE2" s="54" t="s">
        <v>190</v>
      </c>
      <c r="AF2" s="16" t="s">
        <v>25</v>
      </c>
      <c r="AG2" s="16" t="s">
        <v>26</v>
      </c>
      <c r="AH2" s="28" t="s">
        <v>156</v>
      </c>
      <c r="AI2" s="16" t="s">
        <v>53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
      <c r="A3" s="110"/>
      <c r="B3" s="110"/>
      <c r="C3" s="110"/>
      <c r="D3" s="110"/>
      <c r="E3" s="110"/>
      <c r="F3" s="110"/>
      <c r="G3" s="110"/>
      <c r="H3" s="110"/>
      <c r="I3" s="110"/>
      <c r="J3" s="110"/>
      <c r="K3" s="110"/>
      <c r="L3"/>
      <c r="M3"/>
      <c r="N3"/>
      <c r="O3"/>
      <c r="P3"/>
      <c r="Q3"/>
      <c r="R3"/>
      <c r="S3"/>
      <c r="T3"/>
      <c r="U3"/>
      <c r="V3"/>
      <c r="W3"/>
      <c r="X3"/>
      <c r="Y3"/>
      <c r="Z3"/>
      <c r="AA3"/>
      <c r="AB3" s="18" t="s">
        <v>169</v>
      </c>
      <c r="AC3" s="145" t="s">
        <v>195</v>
      </c>
      <c r="AD3" s="146" t="s">
        <v>197</v>
      </c>
      <c r="AE3" s="147" t="s">
        <v>190</v>
      </c>
      <c r="AF3" s="153" t="s">
        <v>199</v>
      </c>
      <c r="AG3" s="148" t="s">
        <v>202</v>
      </c>
      <c r="AH3" s="148" t="s">
        <v>202</v>
      </c>
      <c r="AI3" s="149" t="s">
        <v>202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10" t="s">
        <v>193</v>
      </c>
      <c r="C4" s="311"/>
      <c r="D4" s="311"/>
      <c r="E4" s="311"/>
      <c r="F4" s="311"/>
      <c r="G4" s="311"/>
      <c r="H4" s="311"/>
      <c r="I4" s="312"/>
      <c r="L4" s="310" t="s">
        <v>194</v>
      </c>
      <c r="M4" s="311"/>
      <c r="N4" s="311"/>
      <c r="O4" s="311"/>
      <c r="P4" s="311"/>
      <c r="Q4" s="311"/>
      <c r="R4" s="311"/>
      <c r="S4" s="311"/>
      <c r="T4" s="312"/>
      <c r="AB4" s="18" t="s">
        <v>170</v>
      </c>
      <c r="AC4" s="145" t="s">
        <v>195</v>
      </c>
      <c r="AD4" s="146" t="s">
        <v>197</v>
      </c>
      <c r="AE4" s="147" t="s">
        <v>190</v>
      </c>
      <c r="AF4" s="148" t="s">
        <v>202</v>
      </c>
      <c r="AG4" s="148" t="s">
        <v>202</v>
      </c>
      <c r="AH4" s="148" t="s">
        <v>202</v>
      </c>
      <c r="AI4" s="149" t="s">
        <v>202</v>
      </c>
    </row>
    <row r="5" spans="1:154" ht="18" customHeight="1" x14ac:dyDescent="0.2">
      <c r="B5" s="314" t="s">
        <v>129</v>
      </c>
      <c r="C5" s="314"/>
      <c r="D5" s="314"/>
      <c r="E5" s="314"/>
      <c r="F5" s="314"/>
      <c r="G5" s="314"/>
      <c r="H5" s="314"/>
      <c r="I5" s="314"/>
      <c r="L5" s="314" t="s">
        <v>131</v>
      </c>
      <c r="M5" s="314"/>
      <c r="N5" s="314"/>
      <c r="O5" s="314"/>
      <c r="P5" s="314"/>
      <c r="Q5" s="314"/>
      <c r="R5" s="314"/>
      <c r="S5" s="314"/>
      <c r="T5" s="314"/>
      <c r="AB5" s="18" t="s">
        <v>171</v>
      </c>
      <c r="AC5" s="145" t="s">
        <v>195</v>
      </c>
      <c r="AD5" s="146" t="s">
        <v>197</v>
      </c>
      <c r="AE5" s="147" t="s">
        <v>190</v>
      </c>
      <c r="AF5" s="153" t="s">
        <v>199</v>
      </c>
      <c r="AG5" s="148" t="s">
        <v>202</v>
      </c>
      <c r="AH5" s="148" t="s">
        <v>202</v>
      </c>
      <c r="AI5" s="149" t="s">
        <v>202</v>
      </c>
    </row>
    <row r="6" spans="1:154" s="112" customFormat="1" ht="27.75" customHeight="1" x14ac:dyDescent="0.2">
      <c r="B6" s="313" t="s">
        <v>135</v>
      </c>
      <c r="C6" s="313"/>
      <c r="D6" s="313"/>
      <c r="E6" s="313"/>
      <c r="F6" s="313"/>
      <c r="G6" s="313"/>
      <c r="H6" s="313"/>
      <c r="I6" s="313"/>
      <c r="L6" s="313" t="s">
        <v>136</v>
      </c>
      <c r="M6" s="313"/>
      <c r="N6" s="313"/>
      <c r="O6" s="313"/>
      <c r="P6" s="313"/>
      <c r="Q6" s="313"/>
      <c r="R6" s="313"/>
      <c r="S6" s="313"/>
      <c r="T6" s="313"/>
      <c r="AB6" s="18" t="s">
        <v>172</v>
      </c>
      <c r="AC6" s="145" t="s">
        <v>195</v>
      </c>
      <c r="AD6" s="146" t="s">
        <v>197</v>
      </c>
      <c r="AE6" s="147" t="s">
        <v>190</v>
      </c>
      <c r="AF6" s="148" t="s">
        <v>202</v>
      </c>
      <c r="AG6" s="148" t="s">
        <v>202</v>
      </c>
      <c r="AH6" s="148" t="s">
        <v>202</v>
      </c>
      <c r="AI6" s="149" t="s">
        <v>202</v>
      </c>
    </row>
    <row r="7" spans="1:154" ht="18" customHeight="1" x14ac:dyDescent="0.2">
      <c r="B7" s="314" t="s">
        <v>130</v>
      </c>
      <c r="C7" s="314"/>
      <c r="D7" s="314"/>
      <c r="E7" s="314"/>
      <c r="F7" s="314"/>
      <c r="G7" s="314"/>
      <c r="H7" s="314"/>
      <c r="I7" s="314"/>
      <c r="L7" s="314" t="s">
        <v>132</v>
      </c>
      <c r="M7" s="314"/>
      <c r="N7" s="314"/>
      <c r="O7" s="314"/>
      <c r="P7" s="314"/>
      <c r="Q7" s="314"/>
      <c r="R7" s="314"/>
      <c r="S7" s="314"/>
      <c r="T7" s="314"/>
      <c r="AB7" s="18" t="s">
        <v>173</v>
      </c>
      <c r="AC7" s="145" t="s">
        <v>195</v>
      </c>
      <c r="AD7" s="146" t="s">
        <v>197</v>
      </c>
      <c r="AE7" s="147" t="s">
        <v>190</v>
      </c>
      <c r="AF7" s="153" t="s">
        <v>199</v>
      </c>
      <c r="AG7" s="153" t="s">
        <v>200</v>
      </c>
      <c r="AH7" s="154" t="s">
        <v>201</v>
      </c>
      <c r="AI7" s="155" t="s">
        <v>53</v>
      </c>
    </row>
    <row r="8" spans="1:154" ht="8.25" customHeight="1" x14ac:dyDescent="0.2">
      <c r="AB8" s="18" t="s">
        <v>174</v>
      </c>
      <c r="AC8" s="145" t="s">
        <v>195</v>
      </c>
      <c r="AD8" s="146" t="s">
        <v>197</v>
      </c>
      <c r="AE8" s="147" t="s">
        <v>190</v>
      </c>
      <c r="AF8" s="153" t="s">
        <v>199</v>
      </c>
      <c r="AG8" s="153" t="s">
        <v>200</v>
      </c>
      <c r="AH8" s="154" t="s">
        <v>201</v>
      </c>
      <c r="AI8" s="150" t="s">
        <v>53</v>
      </c>
    </row>
    <row r="9" spans="1:154" ht="72" customHeight="1" x14ac:dyDescent="0.2">
      <c r="B9" s="113" t="s">
        <v>133</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134</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8" t="s">
        <v>175</v>
      </c>
      <c r="AC9" s="145" t="s">
        <v>195</v>
      </c>
      <c r="AD9" s="146" t="s">
        <v>197</v>
      </c>
      <c r="AE9" s="147" t="s">
        <v>190</v>
      </c>
      <c r="AF9" s="153" t="s">
        <v>199</v>
      </c>
      <c r="AG9" s="153" t="s">
        <v>200</v>
      </c>
      <c r="AH9" s="154" t="s">
        <v>201</v>
      </c>
      <c r="AI9" s="150" t="s">
        <v>53</v>
      </c>
    </row>
    <row r="10" spans="1:154" ht="30" customHeight="1" x14ac:dyDescent="0.2">
      <c r="B10" s="104" t="s">
        <v>173</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8" t="s">
        <v>176</v>
      </c>
      <c r="AC10" s="151" t="s">
        <v>196</v>
      </c>
      <c r="AD10" s="152" t="s">
        <v>198</v>
      </c>
      <c r="AE10" s="147" t="s">
        <v>190</v>
      </c>
      <c r="AF10" s="148" t="s">
        <v>202</v>
      </c>
      <c r="AG10" s="148" t="s">
        <v>202</v>
      </c>
      <c r="AH10" s="148" t="s">
        <v>202</v>
      </c>
      <c r="AI10" s="148" t="s">
        <v>202</v>
      </c>
    </row>
    <row r="11" spans="1:154" ht="7.5" customHeight="1" x14ac:dyDescent="0.2">
      <c r="AB11" s="18" t="s">
        <v>177</v>
      </c>
      <c r="AC11" s="145" t="s">
        <v>195</v>
      </c>
      <c r="AD11" s="146" t="s">
        <v>197</v>
      </c>
      <c r="AE11" s="147" t="s">
        <v>190</v>
      </c>
      <c r="AF11" s="153" t="s">
        <v>199</v>
      </c>
      <c r="AG11" s="148" t="s">
        <v>202</v>
      </c>
      <c r="AH11" s="148" t="s">
        <v>202</v>
      </c>
      <c r="AI11" s="148" t="s">
        <v>202</v>
      </c>
    </row>
    <row r="12" spans="1:154" ht="88.5" customHeight="1" x14ac:dyDescent="0.2">
      <c r="B12" s="117" t="s">
        <v>99</v>
      </c>
      <c r="C12" s="114" t="str">
        <f>C9</f>
        <v>Red unit charge
p/kWh</v>
      </c>
      <c r="D12" s="114" t="str">
        <f>D9</f>
        <v>Amber unit charge
p/kWh</v>
      </c>
      <c r="E12" s="114" t="str">
        <f>E9</f>
        <v>Green unit charge
p/kWh</v>
      </c>
      <c r="F12" s="114" t="s">
        <v>100</v>
      </c>
      <c r="G12" s="114" t="s">
        <v>97</v>
      </c>
      <c r="H12" s="114" t="s">
        <v>159</v>
      </c>
      <c r="I12" s="114" t="s">
        <v>98</v>
      </c>
      <c r="L12" s="117" t="s">
        <v>99</v>
      </c>
      <c r="M12" s="114" t="s">
        <v>119</v>
      </c>
      <c r="N12" s="114" t="s">
        <v>100</v>
      </c>
      <c r="O12" s="114" t="s">
        <v>115</v>
      </c>
      <c r="P12" s="114" t="s">
        <v>159</v>
      </c>
      <c r="Q12" s="115" t="s">
        <v>117</v>
      </c>
      <c r="R12" s="115" t="s">
        <v>100</v>
      </c>
      <c r="S12" s="115" t="s">
        <v>116</v>
      </c>
      <c r="T12" s="115" t="s">
        <v>159</v>
      </c>
      <c r="AB12" s="18" t="s">
        <v>178</v>
      </c>
      <c r="AC12" s="145" t="s">
        <v>195</v>
      </c>
      <c r="AD12" s="146" t="s">
        <v>197</v>
      </c>
      <c r="AE12" s="147" t="s">
        <v>190</v>
      </c>
      <c r="AF12" s="153" t="s">
        <v>199</v>
      </c>
      <c r="AG12" s="148" t="s">
        <v>202</v>
      </c>
      <c r="AH12" s="148" t="s">
        <v>202</v>
      </c>
      <c r="AI12" s="148" t="s">
        <v>202</v>
      </c>
    </row>
    <row r="13" spans="1:154" ht="30" customHeight="1" x14ac:dyDescent="0.2">
      <c r="B13" s="118" t="s">
        <v>101</v>
      </c>
      <c r="C13" s="123"/>
      <c r="D13" s="123"/>
      <c r="E13" s="123"/>
      <c r="F13" s="123"/>
      <c r="G13" s="123"/>
      <c r="H13" s="123"/>
      <c r="I13" s="123"/>
      <c r="L13" s="118" t="s">
        <v>101</v>
      </c>
      <c r="M13" s="107"/>
      <c r="N13" s="107"/>
      <c r="O13" s="107"/>
      <c r="P13" s="107"/>
      <c r="Q13" s="108"/>
      <c r="R13" s="108">
        <f>N13</f>
        <v>0</v>
      </c>
      <c r="S13" s="108"/>
      <c r="T13" s="108"/>
      <c r="AB13" s="18" t="s">
        <v>179</v>
      </c>
      <c r="AC13" s="145" t="s">
        <v>195</v>
      </c>
      <c r="AD13" s="146" t="s">
        <v>197</v>
      </c>
      <c r="AE13" s="147" t="s">
        <v>190</v>
      </c>
      <c r="AF13" s="153" t="s">
        <v>199</v>
      </c>
      <c r="AG13" s="148" t="s">
        <v>202</v>
      </c>
      <c r="AH13" s="148" t="s">
        <v>202</v>
      </c>
      <c r="AI13" s="150" t="s">
        <v>53</v>
      </c>
    </row>
    <row r="14" spans="1:154" ht="30" customHeight="1" x14ac:dyDescent="0.2">
      <c r="B14" s="119" t="s">
        <v>103</v>
      </c>
      <c r="C14" s="105">
        <f t="shared" ref="C14:I14" si="0">C13</f>
        <v>0</v>
      </c>
      <c r="D14" s="105">
        <f t="shared" si="0"/>
        <v>0</v>
      </c>
      <c r="E14" s="105">
        <f t="shared" si="0"/>
        <v>0</v>
      </c>
      <c r="F14" s="105">
        <f t="shared" si="0"/>
        <v>0</v>
      </c>
      <c r="G14" s="105">
        <f t="shared" si="0"/>
        <v>0</v>
      </c>
      <c r="H14" s="105">
        <f t="shared" si="0"/>
        <v>0</v>
      </c>
      <c r="I14" s="105">
        <f t="shared" si="0"/>
        <v>0</v>
      </c>
      <c r="L14" s="119" t="s">
        <v>103</v>
      </c>
      <c r="M14" s="105">
        <f>M13</f>
        <v>0</v>
      </c>
      <c r="N14" s="105">
        <f t="shared" ref="N14:T14" si="1">N13</f>
        <v>0</v>
      </c>
      <c r="O14" s="105">
        <f t="shared" si="1"/>
        <v>0</v>
      </c>
      <c r="P14" s="105">
        <f t="shared" si="1"/>
        <v>0</v>
      </c>
      <c r="Q14" s="109">
        <f t="shared" si="1"/>
        <v>0</v>
      </c>
      <c r="R14" s="109">
        <f t="shared" si="1"/>
        <v>0</v>
      </c>
      <c r="S14" s="109">
        <f t="shared" si="1"/>
        <v>0</v>
      </c>
      <c r="T14" s="109">
        <f t="shared" si="1"/>
        <v>0</v>
      </c>
      <c r="AB14" s="18" t="s">
        <v>180</v>
      </c>
      <c r="AC14" s="145" t="s">
        <v>195</v>
      </c>
      <c r="AD14" s="146" t="s">
        <v>197</v>
      </c>
      <c r="AE14" s="147" t="s">
        <v>190</v>
      </c>
      <c r="AF14" s="153" t="s">
        <v>199</v>
      </c>
      <c r="AG14" s="148" t="s">
        <v>202</v>
      </c>
      <c r="AH14" s="148" t="s">
        <v>202</v>
      </c>
      <c r="AI14" s="148" t="s">
        <v>202</v>
      </c>
    </row>
    <row r="15" spans="1:154" ht="7.5" customHeight="1" x14ac:dyDescent="0.2">
      <c r="AB15" s="18" t="s">
        <v>181</v>
      </c>
      <c r="AC15" s="145" t="s">
        <v>195</v>
      </c>
      <c r="AD15" s="146" t="s">
        <v>197</v>
      </c>
      <c r="AE15" s="147" t="s">
        <v>190</v>
      </c>
      <c r="AF15" s="153" t="s">
        <v>199</v>
      </c>
      <c r="AG15" s="148" t="s">
        <v>202</v>
      </c>
      <c r="AH15" s="148" t="s">
        <v>202</v>
      </c>
      <c r="AI15" s="150" t="s">
        <v>53</v>
      </c>
    </row>
    <row r="16" spans="1:154" ht="63.75" customHeight="1" x14ac:dyDescent="0.2">
      <c r="B16" s="117" t="s">
        <v>102</v>
      </c>
      <c r="C16" s="114" t="s">
        <v>112</v>
      </c>
      <c r="D16" s="114" t="s">
        <v>113</v>
      </c>
      <c r="E16" s="114" t="s">
        <v>114</v>
      </c>
      <c r="F16" s="114" t="s">
        <v>108</v>
      </c>
      <c r="G16" s="114" t="s">
        <v>107</v>
      </c>
      <c r="H16" s="114" t="s">
        <v>160</v>
      </c>
      <c r="I16" s="114" t="s">
        <v>106</v>
      </c>
      <c r="L16" s="117" t="s">
        <v>102</v>
      </c>
      <c r="M16" s="114" t="s">
        <v>120</v>
      </c>
      <c r="N16" s="114" t="s">
        <v>118</v>
      </c>
      <c r="O16" s="114" t="s">
        <v>123</v>
      </c>
      <c r="P16" s="114" t="s">
        <v>161</v>
      </c>
      <c r="Q16" s="115" t="s">
        <v>121</v>
      </c>
      <c r="R16" s="115" t="s">
        <v>122</v>
      </c>
      <c r="S16" s="115" t="s">
        <v>124</v>
      </c>
      <c r="T16" s="115" t="s">
        <v>162</v>
      </c>
      <c r="AB16" s="18" t="s">
        <v>182</v>
      </c>
      <c r="AC16" s="145" t="s">
        <v>195</v>
      </c>
      <c r="AD16" s="146" t="s">
        <v>197</v>
      </c>
      <c r="AE16" s="147" t="s">
        <v>190</v>
      </c>
      <c r="AF16" s="153" t="s">
        <v>199</v>
      </c>
      <c r="AG16" s="148" t="s">
        <v>202</v>
      </c>
      <c r="AH16" s="148" t="s">
        <v>202</v>
      </c>
      <c r="AI16" s="148" t="s">
        <v>202</v>
      </c>
    </row>
    <row r="17" spans="2:35" ht="30" customHeight="1" x14ac:dyDescent="0.2">
      <c r="B17" s="118" t="s">
        <v>104</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104</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8" t="s">
        <v>183</v>
      </c>
      <c r="AC17" s="145" t="s">
        <v>195</v>
      </c>
      <c r="AD17" s="146" t="s">
        <v>197</v>
      </c>
      <c r="AE17" s="147" t="s">
        <v>190</v>
      </c>
      <c r="AF17" s="153" t="s">
        <v>199</v>
      </c>
      <c r="AG17" s="148" t="s">
        <v>202</v>
      </c>
      <c r="AH17" s="148" t="s">
        <v>202</v>
      </c>
      <c r="AI17" s="150" t="s">
        <v>53</v>
      </c>
    </row>
    <row r="18" spans="2:35" ht="30" customHeight="1" x14ac:dyDescent="0.2">
      <c r="B18" s="119" t="s">
        <v>105</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105</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8" t="s">
        <v>184</v>
      </c>
      <c r="AC18" s="145" t="s">
        <v>195</v>
      </c>
      <c r="AD18" s="146" t="s">
        <v>197</v>
      </c>
      <c r="AE18" s="147" t="s">
        <v>190</v>
      </c>
      <c r="AF18" s="153" t="s">
        <v>199</v>
      </c>
      <c r="AG18" s="148" t="s">
        <v>202</v>
      </c>
      <c r="AH18" s="148" t="s">
        <v>202</v>
      </c>
      <c r="AI18" s="148" t="s">
        <v>202</v>
      </c>
    </row>
    <row r="19" spans="2:35" ht="7.5" customHeight="1" x14ac:dyDescent="0.2"/>
    <row r="20" spans="2:35" ht="39.75" customHeight="1" x14ac:dyDescent="0.2">
      <c r="C20" s="122" t="s">
        <v>109</v>
      </c>
      <c r="M20" s="114" t="s">
        <v>125</v>
      </c>
      <c r="N20" s="115" t="s">
        <v>126</v>
      </c>
    </row>
    <row r="21" spans="2:35" ht="30" customHeight="1" x14ac:dyDescent="0.2">
      <c r="B21" s="118" t="s">
        <v>104</v>
      </c>
      <c r="C21" s="124">
        <f>SUM(C17:I17)</f>
        <v>0</v>
      </c>
      <c r="L21" s="118" t="s">
        <v>104</v>
      </c>
      <c r="M21" s="124">
        <f>SUM(M17:P17)</f>
        <v>0</v>
      </c>
      <c r="N21" s="125">
        <f>SUM(Q17:T17)</f>
        <v>0</v>
      </c>
    </row>
    <row r="22" spans="2:35" ht="30" customHeight="1" x14ac:dyDescent="0.2">
      <c r="B22" s="119" t="s">
        <v>105</v>
      </c>
      <c r="C22" s="126">
        <f>SUM(C18:I18)</f>
        <v>0</v>
      </c>
      <c r="L22" s="119" t="s">
        <v>105</v>
      </c>
      <c r="M22" s="126">
        <f>SUM(M18:P18)</f>
        <v>0</v>
      </c>
      <c r="N22" s="127">
        <f>SUM(Q18:T18)</f>
        <v>0</v>
      </c>
    </row>
    <row r="24" spans="2:35" ht="30.75" customHeight="1" x14ac:dyDescent="0.2">
      <c r="B24" s="307" t="s">
        <v>127</v>
      </c>
      <c r="C24" s="308"/>
      <c r="D24" s="309"/>
      <c r="L24" s="307" t="s">
        <v>128</v>
      </c>
      <c r="M24" s="308"/>
      <c r="N24" s="30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25" zoomScale="85" zoomScaleNormal="85" zoomScaleSheetLayoutView="100" workbookViewId="0">
      <selection activeCell="M7" sqref="M7"/>
    </sheetView>
  </sheetViews>
  <sheetFormatPr defaultColWidth="9.140625" defaultRowHeight="27.75" customHeight="1" x14ac:dyDescent="0.2"/>
  <cols>
    <col min="1" max="1" width="49" style="2" bestFit="1" customWidth="1"/>
    <col min="2" max="2" width="24.5703125" style="3" customWidth="1"/>
    <col min="3" max="3" width="9.7109375" style="2" customWidth="1"/>
    <col min="4" max="4" width="16" style="2" customWidth="1"/>
    <col min="5" max="7" width="16" style="3" customWidth="1"/>
    <col min="8" max="9" width="16" style="9" customWidth="1"/>
    <col min="10" max="10" width="16" style="5" customWidth="1"/>
    <col min="11" max="11" width="17.85546875" style="6" customWidth="1"/>
    <col min="12" max="12" width="3" style="4" customWidth="1"/>
    <col min="13" max="17" width="15.5703125" style="2" customWidth="1"/>
    <col min="18" max="16384" width="9.140625" style="2"/>
  </cols>
  <sheetData>
    <row r="1" spans="1:12" ht="27.75" customHeight="1" x14ac:dyDescent="0.2">
      <c r="A1" s="94" t="s">
        <v>20</v>
      </c>
      <c r="B1" s="240"/>
      <c r="C1" s="241"/>
      <c r="D1" s="241"/>
      <c r="E1" s="239"/>
      <c r="F1" s="239"/>
      <c r="G1" s="239"/>
      <c r="H1" s="239"/>
      <c r="I1" s="239"/>
      <c r="J1" s="239"/>
      <c r="K1" s="239"/>
      <c r="L1" s="2"/>
    </row>
    <row r="2" spans="1:12" ht="27" customHeight="1" x14ac:dyDescent="0.2">
      <c r="A2" s="247" t="str">
        <f>Overview!B4&amp; " - Effective from "&amp;Overview!D4&amp;" - "&amp;Overview!E4&amp;" LV and HV charges"</f>
        <v>VPEN GSP_N - Effective from 1 April 2027 - Final LV and HV charges</v>
      </c>
      <c r="B2" s="247"/>
      <c r="C2" s="247"/>
      <c r="D2" s="247"/>
      <c r="E2" s="247"/>
      <c r="F2" s="247"/>
      <c r="G2" s="247"/>
      <c r="H2" s="247"/>
      <c r="I2" s="247"/>
      <c r="J2" s="247"/>
      <c r="K2" s="247"/>
    </row>
    <row r="3" spans="1:12" s="77" customFormat="1" ht="15" customHeight="1" x14ac:dyDescent="0.2">
      <c r="A3" s="84"/>
      <c r="B3" s="84"/>
      <c r="C3" s="84"/>
      <c r="D3" s="84"/>
      <c r="E3" s="84"/>
      <c r="F3" s="84"/>
      <c r="G3" s="84"/>
      <c r="H3" s="84"/>
      <c r="I3" s="84"/>
      <c r="J3" s="84"/>
      <c r="K3" s="84"/>
      <c r="L3" s="51"/>
    </row>
    <row r="4" spans="1:12" ht="27" customHeight="1" x14ac:dyDescent="0.2">
      <c r="A4" s="247" t="s">
        <v>186</v>
      </c>
      <c r="B4" s="247"/>
      <c r="C4" s="247"/>
      <c r="D4" s="247"/>
      <c r="E4" s="247"/>
      <c r="F4" s="84"/>
      <c r="G4" s="247" t="s">
        <v>187</v>
      </c>
      <c r="H4" s="247"/>
      <c r="I4" s="247"/>
      <c r="J4" s="247"/>
      <c r="K4" s="247"/>
    </row>
    <row r="5" spans="1:12" ht="28.5" customHeight="1" x14ac:dyDescent="0.2">
      <c r="A5" s="76" t="s">
        <v>9</v>
      </c>
      <c r="B5" s="81" t="s">
        <v>84</v>
      </c>
      <c r="C5" s="248" t="s">
        <v>85</v>
      </c>
      <c r="D5" s="249"/>
      <c r="E5" s="78" t="s">
        <v>86</v>
      </c>
      <c r="F5" s="84"/>
      <c r="G5" s="251"/>
      <c r="H5" s="252"/>
      <c r="I5" s="82" t="s">
        <v>91</v>
      </c>
      <c r="J5" s="83" t="s">
        <v>92</v>
      </c>
      <c r="K5" s="78" t="s">
        <v>86</v>
      </c>
    </row>
    <row r="6" spans="1:12" ht="65.25" customHeight="1" x14ac:dyDescent="0.2">
      <c r="A6" s="79" t="s">
        <v>87</v>
      </c>
      <c r="B6" s="194" t="s">
        <v>727</v>
      </c>
      <c r="C6" s="250" t="s">
        <v>730</v>
      </c>
      <c r="D6" s="250"/>
      <c r="E6" s="194" t="s">
        <v>729</v>
      </c>
      <c r="F6" s="84"/>
      <c r="G6" s="242" t="s">
        <v>88</v>
      </c>
      <c r="H6" s="242"/>
      <c r="I6" s="193"/>
      <c r="J6" s="194" t="s">
        <v>728</v>
      </c>
      <c r="K6" s="194" t="s">
        <v>729</v>
      </c>
    </row>
    <row r="7" spans="1:12" ht="65.25" customHeight="1" x14ac:dyDescent="0.2">
      <c r="A7" s="79" t="s">
        <v>16</v>
      </c>
      <c r="B7" s="193"/>
      <c r="C7" s="250" t="s">
        <v>731</v>
      </c>
      <c r="D7" s="250"/>
      <c r="E7" s="194" t="s">
        <v>735</v>
      </c>
      <c r="F7" s="84"/>
      <c r="G7" s="242" t="s">
        <v>89</v>
      </c>
      <c r="H7" s="242"/>
      <c r="I7" s="194" t="s">
        <v>727</v>
      </c>
      <c r="J7" s="194" t="s">
        <v>730</v>
      </c>
      <c r="K7" s="194" t="s">
        <v>729</v>
      </c>
    </row>
    <row r="8" spans="1:12" ht="65.25" customHeight="1" x14ac:dyDescent="0.2">
      <c r="A8" s="80" t="s">
        <v>14</v>
      </c>
      <c r="B8" s="243" t="s">
        <v>15</v>
      </c>
      <c r="C8" s="244"/>
      <c r="D8" s="244"/>
      <c r="E8" s="245"/>
      <c r="F8" s="84"/>
      <c r="G8" s="242" t="s">
        <v>733</v>
      </c>
      <c r="H8" s="242"/>
      <c r="I8" s="193"/>
      <c r="J8" s="194" t="s">
        <v>728</v>
      </c>
      <c r="K8" s="194" t="s">
        <v>729</v>
      </c>
    </row>
    <row r="9" spans="1:12" s="77" customFormat="1" ht="36" customHeight="1" x14ac:dyDescent="0.2">
      <c r="F9" s="84"/>
      <c r="G9" s="242" t="s">
        <v>95</v>
      </c>
      <c r="H9" s="242"/>
      <c r="I9" s="23"/>
      <c r="J9" s="194" t="s">
        <v>731</v>
      </c>
      <c r="K9" s="194" t="s">
        <v>732</v>
      </c>
      <c r="L9" s="51"/>
    </row>
    <row r="10" spans="1:12" s="77" customFormat="1" ht="27" customHeight="1" x14ac:dyDescent="0.2">
      <c r="A10" s="84"/>
      <c r="B10" s="84"/>
      <c r="C10" s="84"/>
      <c r="D10" s="84"/>
      <c r="E10" s="84"/>
      <c r="F10" s="84"/>
      <c r="G10" s="246" t="s">
        <v>14</v>
      </c>
      <c r="H10" s="246"/>
      <c r="I10" s="243" t="s">
        <v>15</v>
      </c>
      <c r="J10" s="244"/>
      <c r="K10" s="245"/>
      <c r="L10" s="51"/>
    </row>
    <row r="11" spans="1:12" s="77" customFormat="1" ht="12.75" customHeight="1" x14ac:dyDescent="0.2">
      <c r="A11" s="84"/>
      <c r="B11" s="84"/>
      <c r="C11" s="84"/>
      <c r="D11" s="84"/>
      <c r="E11" s="84"/>
      <c r="F11" s="84"/>
      <c r="G11" s="84"/>
      <c r="H11" s="84"/>
      <c r="I11" s="84"/>
      <c r="J11" s="84"/>
      <c r="K11" s="84"/>
      <c r="L11" s="51"/>
    </row>
    <row r="12" spans="1:12" ht="78.75" customHeight="1" x14ac:dyDescent="0.2">
      <c r="A12" s="28" t="s">
        <v>155</v>
      </c>
      <c r="B12" s="16" t="s">
        <v>782</v>
      </c>
      <c r="C12" s="16" t="s">
        <v>24</v>
      </c>
      <c r="D12" s="54" t="s">
        <v>189</v>
      </c>
      <c r="E12" s="54" t="s">
        <v>191</v>
      </c>
      <c r="F12" s="54" t="s">
        <v>190</v>
      </c>
      <c r="G12" s="16" t="s">
        <v>25</v>
      </c>
      <c r="H12" s="16" t="s">
        <v>26</v>
      </c>
      <c r="I12" s="28" t="s">
        <v>156</v>
      </c>
      <c r="J12" s="16" t="s">
        <v>53</v>
      </c>
      <c r="K12" s="16" t="s">
        <v>783</v>
      </c>
    </row>
    <row r="13" spans="1:12" ht="60" x14ac:dyDescent="0.2">
      <c r="A13" s="18" t="s">
        <v>693</v>
      </c>
      <c r="B13" s="41" t="s">
        <v>775</v>
      </c>
      <c r="C13" s="184" t="s">
        <v>619</v>
      </c>
      <c r="D13" s="140">
        <v>12.718</v>
      </c>
      <c r="E13" s="141">
        <v>1.3540000000000001</v>
      </c>
      <c r="F13" s="142">
        <v>3.2000000000000001E-2</v>
      </c>
      <c r="G13" s="46">
        <v>21.26</v>
      </c>
      <c r="H13" s="47"/>
      <c r="I13" s="47"/>
      <c r="J13" s="43"/>
      <c r="K13" s="44"/>
    </row>
    <row r="14" spans="1:12" ht="45" x14ac:dyDescent="0.2">
      <c r="A14" s="18" t="s">
        <v>500</v>
      </c>
      <c r="B14" s="41" t="s">
        <v>744</v>
      </c>
      <c r="C14" s="178" t="s">
        <v>446</v>
      </c>
      <c r="D14" s="140">
        <v>12.718</v>
      </c>
      <c r="E14" s="141">
        <v>1.3540000000000001</v>
      </c>
      <c r="F14" s="142">
        <v>3.2000000000000001E-2</v>
      </c>
      <c r="G14" s="47"/>
      <c r="H14" s="47"/>
      <c r="I14" s="47"/>
      <c r="J14" s="43"/>
      <c r="K14" s="44" t="s">
        <v>769</v>
      </c>
    </row>
    <row r="15" spans="1:12" ht="32.25" customHeight="1" x14ac:dyDescent="0.2">
      <c r="A15" s="18" t="s">
        <v>632</v>
      </c>
      <c r="B15" s="209" t="s">
        <v>777</v>
      </c>
      <c r="C15" s="167" t="s">
        <v>618</v>
      </c>
      <c r="D15" s="140">
        <v>14.08</v>
      </c>
      <c r="E15" s="141">
        <v>1.4990000000000001</v>
      </c>
      <c r="F15" s="142">
        <v>3.5000000000000003E-2</v>
      </c>
      <c r="G15" s="46">
        <v>7.97</v>
      </c>
      <c r="H15" s="47"/>
      <c r="I15" s="47"/>
      <c r="J15" s="43"/>
      <c r="K15" s="44"/>
    </row>
    <row r="16" spans="1:12" ht="32.25" customHeight="1" x14ac:dyDescent="0.2">
      <c r="A16" s="18" t="s">
        <v>633</v>
      </c>
      <c r="B16" s="209" t="s">
        <v>778</v>
      </c>
      <c r="C16" s="167" t="s">
        <v>618</v>
      </c>
      <c r="D16" s="140">
        <v>14.08</v>
      </c>
      <c r="E16" s="141">
        <v>1.4990000000000001</v>
      </c>
      <c r="F16" s="142">
        <v>3.5000000000000003E-2</v>
      </c>
      <c r="G16" s="46">
        <v>27.63</v>
      </c>
      <c r="H16" s="47"/>
      <c r="I16" s="47"/>
      <c r="J16" s="43"/>
      <c r="K16" s="44"/>
    </row>
    <row r="17" spans="1:11" ht="32.25" customHeight="1" x14ac:dyDescent="0.2">
      <c r="A17" s="18" t="s">
        <v>634</v>
      </c>
      <c r="B17" s="209" t="s">
        <v>776</v>
      </c>
      <c r="C17" s="167" t="s">
        <v>618</v>
      </c>
      <c r="D17" s="140">
        <v>14.08</v>
      </c>
      <c r="E17" s="141">
        <v>1.4990000000000001</v>
      </c>
      <c r="F17" s="142">
        <v>3.5000000000000003E-2</v>
      </c>
      <c r="G17" s="46">
        <v>49.26</v>
      </c>
      <c r="H17" s="47"/>
      <c r="I17" s="47"/>
      <c r="J17" s="43"/>
      <c r="K17" s="44"/>
    </row>
    <row r="18" spans="1:11" ht="32.25" customHeight="1" x14ac:dyDescent="0.2">
      <c r="A18" s="18" t="s">
        <v>635</v>
      </c>
      <c r="B18" s="209" t="s">
        <v>779</v>
      </c>
      <c r="C18" s="167" t="s">
        <v>618</v>
      </c>
      <c r="D18" s="140">
        <v>14.08</v>
      </c>
      <c r="E18" s="141">
        <v>1.4990000000000001</v>
      </c>
      <c r="F18" s="142">
        <v>3.5000000000000003E-2</v>
      </c>
      <c r="G18" s="46">
        <v>90.08</v>
      </c>
      <c r="H18" s="47"/>
      <c r="I18" s="47"/>
      <c r="J18" s="43"/>
      <c r="K18" s="44"/>
    </row>
    <row r="19" spans="1:11" ht="32.25" customHeight="1" x14ac:dyDescent="0.2">
      <c r="A19" s="18" t="s">
        <v>636</v>
      </c>
      <c r="B19" s="209" t="s">
        <v>780</v>
      </c>
      <c r="C19" s="167" t="s">
        <v>618</v>
      </c>
      <c r="D19" s="140">
        <v>14.08</v>
      </c>
      <c r="E19" s="141">
        <v>1.4990000000000001</v>
      </c>
      <c r="F19" s="142">
        <v>3.5000000000000003E-2</v>
      </c>
      <c r="G19" s="46">
        <v>243.09</v>
      </c>
      <c r="H19" s="47"/>
      <c r="I19" s="47"/>
      <c r="J19" s="43"/>
      <c r="K19" s="44"/>
    </row>
    <row r="20" spans="1:11" ht="32.25" customHeight="1" x14ac:dyDescent="0.2">
      <c r="A20" s="18" t="s">
        <v>172</v>
      </c>
      <c r="B20" s="41" t="s">
        <v>745</v>
      </c>
      <c r="C20" s="178" t="s">
        <v>790</v>
      </c>
      <c r="D20" s="140">
        <v>14.08</v>
      </c>
      <c r="E20" s="141">
        <v>1.4990000000000001</v>
      </c>
      <c r="F20" s="142">
        <v>3.5000000000000003E-2</v>
      </c>
      <c r="G20" s="47"/>
      <c r="H20" s="47"/>
      <c r="I20" s="47"/>
      <c r="J20" s="43"/>
      <c r="K20" s="44" t="s">
        <v>770</v>
      </c>
    </row>
    <row r="21" spans="1:11" ht="32.25" customHeight="1" x14ac:dyDescent="0.2">
      <c r="A21" s="18" t="s">
        <v>501</v>
      </c>
      <c r="B21" s="44" t="s">
        <v>746</v>
      </c>
      <c r="C21" s="180">
        <v>0</v>
      </c>
      <c r="D21" s="140">
        <v>10.304</v>
      </c>
      <c r="E21" s="141">
        <v>1.0189999999999999</v>
      </c>
      <c r="F21" s="142">
        <v>2.5000000000000001E-2</v>
      </c>
      <c r="G21" s="46">
        <v>26.68</v>
      </c>
      <c r="H21" s="46">
        <v>5.23</v>
      </c>
      <c r="I21" s="139">
        <v>5.23</v>
      </c>
      <c r="J21" s="42">
        <v>0.20399999999999999</v>
      </c>
      <c r="K21" s="44"/>
    </row>
    <row r="22" spans="1:11" ht="32.25" customHeight="1" x14ac:dyDescent="0.2">
      <c r="A22" s="18" t="s">
        <v>502</v>
      </c>
      <c r="B22" s="44" t="s">
        <v>747</v>
      </c>
      <c r="C22" s="180">
        <v>0</v>
      </c>
      <c r="D22" s="140">
        <v>10.304</v>
      </c>
      <c r="E22" s="141">
        <v>1.0189999999999999</v>
      </c>
      <c r="F22" s="142">
        <v>2.5000000000000001E-2</v>
      </c>
      <c r="G22" s="46">
        <v>516.59</v>
      </c>
      <c r="H22" s="46">
        <v>5.23</v>
      </c>
      <c r="I22" s="139">
        <v>5.23</v>
      </c>
      <c r="J22" s="42">
        <v>0.20399999999999999</v>
      </c>
      <c r="K22" s="44"/>
    </row>
    <row r="23" spans="1:11" ht="32.25" customHeight="1" x14ac:dyDescent="0.2">
      <c r="A23" s="18" t="s">
        <v>503</v>
      </c>
      <c r="B23" s="44" t="s">
        <v>748</v>
      </c>
      <c r="C23" s="180">
        <v>0</v>
      </c>
      <c r="D23" s="140">
        <v>10.304</v>
      </c>
      <c r="E23" s="141">
        <v>1.0189999999999999</v>
      </c>
      <c r="F23" s="142">
        <v>2.5000000000000001E-2</v>
      </c>
      <c r="G23" s="46">
        <v>842.76</v>
      </c>
      <c r="H23" s="46">
        <v>5.23</v>
      </c>
      <c r="I23" s="139">
        <v>5.23</v>
      </c>
      <c r="J23" s="42">
        <v>0.20399999999999999</v>
      </c>
      <c r="K23" s="44"/>
    </row>
    <row r="24" spans="1:11" ht="32.25" customHeight="1" x14ac:dyDescent="0.2">
      <c r="A24" s="18" t="s">
        <v>504</v>
      </c>
      <c r="B24" s="44" t="s">
        <v>749</v>
      </c>
      <c r="C24" s="180">
        <v>0</v>
      </c>
      <c r="D24" s="140">
        <v>10.304</v>
      </c>
      <c r="E24" s="141">
        <v>1.0189999999999999</v>
      </c>
      <c r="F24" s="142">
        <v>2.5000000000000001E-2</v>
      </c>
      <c r="G24" s="46">
        <v>1402.55</v>
      </c>
      <c r="H24" s="46">
        <v>5.23</v>
      </c>
      <c r="I24" s="139">
        <v>5.23</v>
      </c>
      <c r="J24" s="42">
        <v>0.20399999999999999</v>
      </c>
      <c r="K24" s="44"/>
    </row>
    <row r="25" spans="1:11" ht="32.25" customHeight="1" x14ac:dyDescent="0.2">
      <c r="A25" s="18" t="s">
        <v>505</v>
      </c>
      <c r="B25" s="44" t="s">
        <v>750</v>
      </c>
      <c r="C25" s="180">
        <v>0</v>
      </c>
      <c r="D25" s="140">
        <v>10.304</v>
      </c>
      <c r="E25" s="141">
        <v>1.0189999999999999</v>
      </c>
      <c r="F25" s="142">
        <v>2.5000000000000001E-2</v>
      </c>
      <c r="G25" s="46">
        <v>2959.75</v>
      </c>
      <c r="H25" s="46">
        <v>5.23</v>
      </c>
      <c r="I25" s="139">
        <v>5.23</v>
      </c>
      <c r="J25" s="42">
        <v>0.20399999999999999</v>
      </c>
      <c r="K25" s="44"/>
    </row>
    <row r="26" spans="1:11" ht="32.25" customHeight="1" x14ac:dyDescent="0.2">
      <c r="A26" s="18" t="s">
        <v>506</v>
      </c>
      <c r="B26" s="44" t="s">
        <v>751</v>
      </c>
      <c r="C26" s="180">
        <v>0</v>
      </c>
      <c r="D26" s="140">
        <v>5.6740000000000004</v>
      </c>
      <c r="E26" s="141">
        <v>0.434</v>
      </c>
      <c r="F26" s="142">
        <v>1.2999999999999999E-2</v>
      </c>
      <c r="G26" s="46">
        <v>9.42</v>
      </c>
      <c r="H26" s="46">
        <v>7.35</v>
      </c>
      <c r="I26" s="139">
        <v>7.35</v>
      </c>
      <c r="J26" s="42">
        <v>9.2999999999999999E-2</v>
      </c>
      <c r="K26" s="44"/>
    </row>
    <row r="27" spans="1:11" ht="32.25" customHeight="1" x14ac:dyDescent="0.2">
      <c r="A27" s="18" t="s">
        <v>507</v>
      </c>
      <c r="B27" s="44" t="s">
        <v>752</v>
      </c>
      <c r="C27" s="180">
        <v>0</v>
      </c>
      <c r="D27" s="140">
        <v>5.6740000000000004</v>
      </c>
      <c r="E27" s="141">
        <v>0.434</v>
      </c>
      <c r="F27" s="142">
        <v>1.2999999999999999E-2</v>
      </c>
      <c r="G27" s="46">
        <v>499.33</v>
      </c>
      <c r="H27" s="46">
        <v>7.35</v>
      </c>
      <c r="I27" s="139">
        <v>7.35</v>
      </c>
      <c r="J27" s="42">
        <v>9.2999999999999999E-2</v>
      </c>
      <c r="K27" s="44"/>
    </row>
    <row r="28" spans="1:11" ht="32.25" customHeight="1" x14ac:dyDescent="0.2">
      <c r="A28" s="18" t="s">
        <v>508</v>
      </c>
      <c r="B28" s="44" t="s">
        <v>753</v>
      </c>
      <c r="C28" s="180">
        <v>0</v>
      </c>
      <c r="D28" s="140">
        <v>5.6740000000000004</v>
      </c>
      <c r="E28" s="141">
        <v>0.434</v>
      </c>
      <c r="F28" s="142">
        <v>1.2999999999999999E-2</v>
      </c>
      <c r="G28" s="46">
        <v>825.49</v>
      </c>
      <c r="H28" s="46">
        <v>7.35</v>
      </c>
      <c r="I28" s="139">
        <v>7.35</v>
      </c>
      <c r="J28" s="42">
        <v>9.2999999999999999E-2</v>
      </c>
      <c r="K28" s="44"/>
    </row>
    <row r="29" spans="1:11" ht="32.25" customHeight="1" x14ac:dyDescent="0.2">
      <c r="A29" s="18" t="s">
        <v>509</v>
      </c>
      <c r="B29" s="44" t="s">
        <v>754</v>
      </c>
      <c r="C29" s="180">
        <v>0</v>
      </c>
      <c r="D29" s="140">
        <v>5.6740000000000004</v>
      </c>
      <c r="E29" s="141">
        <v>0.434</v>
      </c>
      <c r="F29" s="142">
        <v>1.2999999999999999E-2</v>
      </c>
      <c r="G29" s="46">
        <v>1385.29</v>
      </c>
      <c r="H29" s="46">
        <v>7.35</v>
      </c>
      <c r="I29" s="139">
        <v>7.35</v>
      </c>
      <c r="J29" s="42">
        <v>9.2999999999999999E-2</v>
      </c>
      <c r="K29" s="44"/>
    </row>
    <row r="30" spans="1:11" ht="32.25" customHeight="1" x14ac:dyDescent="0.2">
      <c r="A30" s="18" t="s">
        <v>510</v>
      </c>
      <c r="B30" s="44" t="s">
        <v>755</v>
      </c>
      <c r="C30" s="180">
        <v>0</v>
      </c>
      <c r="D30" s="140">
        <v>5.6740000000000004</v>
      </c>
      <c r="E30" s="141">
        <v>0.434</v>
      </c>
      <c r="F30" s="142">
        <v>1.2999999999999999E-2</v>
      </c>
      <c r="G30" s="46">
        <v>2942.49</v>
      </c>
      <c r="H30" s="46">
        <v>7.35</v>
      </c>
      <c r="I30" s="139">
        <v>7.35</v>
      </c>
      <c r="J30" s="42">
        <v>9.2999999999999999E-2</v>
      </c>
      <c r="K30" s="44"/>
    </row>
    <row r="31" spans="1:11" ht="32.25" customHeight="1" x14ac:dyDescent="0.2">
      <c r="A31" s="18" t="s">
        <v>511</v>
      </c>
      <c r="B31" s="44" t="s">
        <v>756</v>
      </c>
      <c r="C31" s="180">
        <v>0</v>
      </c>
      <c r="D31" s="140">
        <v>4.0810000000000004</v>
      </c>
      <c r="E31" s="141">
        <v>0.26800000000000002</v>
      </c>
      <c r="F31" s="142">
        <v>8.9999999999999993E-3</v>
      </c>
      <c r="G31" s="46">
        <v>142.56</v>
      </c>
      <c r="H31" s="46">
        <v>8.75</v>
      </c>
      <c r="I31" s="139">
        <v>8.75</v>
      </c>
      <c r="J31" s="42">
        <v>5.8000000000000003E-2</v>
      </c>
      <c r="K31" s="44"/>
    </row>
    <row r="32" spans="1:11" ht="32.25" customHeight="1" x14ac:dyDescent="0.2">
      <c r="A32" s="18" t="s">
        <v>512</v>
      </c>
      <c r="B32" s="44" t="s">
        <v>757</v>
      </c>
      <c r="C32" s="180">
        <v>0</v>
      </c>
      <c r="D32" s="140">
        <v>4.0810000000000004</v>
      </c>
      <c r="E32" s="141">
        <v>0.26800000000000002</v>
      </c>
      <c r="F32" s="142">
        <v>8.9999999999999993E-3</v>
      </c>
      <c r="G32" s="46">
        <v>2509.4699999999998</v>
      </c>
      <c r="H32" s="46">
        <v>8.75</v>
      </c>
      <c r="I32" s="139">
        <v>8.75</v>
      </c>
      <c r="J32" s="42">
        <v>5.8000000000000003E-2</v>
      </c>
      <c r="K32" s="44"/>
    </row>
    <row r="33" spans="1:11" ht="32.25" customHeight="1" x14ac:dyDescent="0.2">
      <c r="A33" s="18" t="s">
        <v>513</v>
      </c>
      <c r="B33" s="44" t="s">
        <v>758</v>
      </c>
      <c r="C33" s="180">
        <v>0</v>
      </c>
      <c r="D33" s="140">
        <v>4.0810000000000004</v>
      </c>
      <c r="E33" s="141">
        <v>0.26800000000000002</v>
      </c>
      <c r="F33" s="142">
        <v>8.9999999999999993E-3</v>
      </c>
      <c r="G33" s="46">
        <v>7691</v>
      </c>
      <c r="H33" s="46">
        <v>8.75</v>
      </c>
      <c r="I33" s="139">
        <v>8.75</v>
      </c>
      <c r="J33" s="42">
        <v>5.8000000000000003E-2</v>
      </c>
      <c r="K33" s="44"/>
    </row>
    <row r="34" spans="1:11" ht="32.25" customHeight="1" x14ac:dyDescent="0.2">
      <c r="A34" s="18" t="s">
        <v>514</v>
      </c>
      <c r="B34" s="44" t="s">
        <v>759</v>
      </c>
      <c r="C34" s="180">
        <v>0</v>
      </c>
      <c r="D34" s="140">
        <v>4.0810000000000004</v>
      </c>
      <c r="E34" s="141">
        <v>0.26800000000000002</v>
      </c>
      <c r="F34" s="142">
        <v>8.9999999999999993E-3</v>
      </c>
      <c r="G34" s="46">
        <v>15407.03</v>
      </c>
      <c r="H34" s="46">
        <v>8.75</v>
      </c>
      <c r="I34" s="139">
        <v>8.75</v>
      </c>
      <c r="J34" s="42">
        <v>5.8000000000000003E-2</v>
      </c>
      <c r="K34" s="44"/>
    </row>
    <row r="35" spans="1:11" ht="32.25" customHeight="1" x14ac:dyDescent="0.2">
      <c r="A35" s="18" t="s">
        <v>515</v>
      </c>
      <c r="B35" s="44" t="s">
        <v>760</v>
      </c>
      <c r="C35" s="180">
        <v>0</v>
      </c>
      <c r="D35" s="140">
        <v>4.0810000000000004</v>
      </c>
      <c r="E35" s="141">
        <v>0.26800000000000002</v>
      </c>
      <c r="F35" s="142">
        <v>8.9999999999999993E-3</v>
      </c>
      <c r="G35" s="46">
        <v>40347.21</v>
      </c>
      <c r="H35" s="46">
        <v>8.75</v>
      </c>
      <c r="I35" s="139">
        <v>8.75</v>
      </c>
      <c r="J35" s="42">
        <v>5.8000000000000003E-2</v>
      </c>
      <c r="K35" s="44"/>
    </row>
    <row r="36" spans="1:11" ht="32.25" customHeight="1" x14ac:dyDescent="0.2">
      <c r="A36" s="18" t="s">
        <v>176</v>
      </c>
      <c r="B36" s="44" t="s">
        <v>761</v>
      </c>
      <c r="C36" s="180" t="s">
        <v>447</v>
      </c>
      <c r="D36" s="143">
        <v>36.247</v>
      </c>
      <c r="E36" s="144">
        <v>3.4870000000000001</v>
      </c>
      <c r="F36" s="142">
        <v>2.343</v>
      </c>
      <c r="G36" s="47"/>
      <c r="H36" s="47"/>
      <c r="I36" s="47"/>
      <c r="J36" s="43"/>
      <c r="K36" s="44" t="s">
        <v>771</v>
      </c>
    </row>
    <row r="37" spans="1:11" ht="27.75" customHeight="1" x14ac:dyDescent="0.2">
      <c r="A37" s="18" t="s">
        <v>177</v>
      </c>
      <c r="B37" s="45" t="s">
        <v>762</v>
      </c>
      <c r="C37" s="179">
        <v>0</v>
      </c>
      <c r="D37" s="140">
        <v>-9.1110000000000007</v>
      </c>
      <c r="E37" s="141">
        <v>-0.97</v>
      </c>
      <c r="F37" s="142">
        <v>-2.3E-2</v>
      </c>
      <c r="G37" s="46">
        <v>0</v>
      </c>
      <c r="H37" s="47"/>
      <c r="I37" s="47"/>
      <c r="J37" s="43"/>
      <c r="K37" s="44"/>
    </row>
    <row r="38" spans="1:11" ht="27.75" customHeight="1" x14ac:dyDescent="0.2">
      <c r="A38" s="18" t="s">
        <v>178</v>
      </c>
      <c r="B38" s="44">
        <v>602</v>
      </c>
      <c r="C38" s="180">
        <v>0</v>
      </c>
      <c r="D38" s="140">
        <v>-7.7439999999999998</v>
      </c>
      <c r="E38" s="141">
        <v>-0.79400000000000004</v>
      </c>
      <c r="F38" s="142">
        <v>-1.9E-2</v>
      </c>
      <c r="G38" s="46">
        <v>0</v>
      </c>
      <c r="H38" s="47"/>
      <c r="I38" s="47"/>
      <c r="J38" s="43"/>
      <c r="K38" s="44"/>
    </row>
    <row r="39" spans="1:11" ht="27.75" customHeight="1" x14ac:dyDescent="0.2">
      <c r="A39" s="18" t="s">
        <v>179</v>
      </c>
      <c r="B39" s="44" t="s">
        <v>763</v>
      </c>
      <c r="C39" s="180">
        <v>0</v>
      </c>
      <c r="D39" s="140">
        <v>-9.1110000000000007</v>
      </c>
      <c r="E39" s="141">
        <v>-0.97</v>
      </c>
      <c r="F39" s="142">
        <v>-2.3E-2</v>
      </c>
      <c r="G39" s="46">
        <v>0</v>
      </c>
      <c r="H39" s="47"/>
      <c r="I39" s="47"/>
      <c r="J39" s="42">
        <v>0.20300000000000001</v>
      </c>
      <c r="K39" s="44"/>
    </row>
    <row r="40" spans="1:11" ht="27.75" customHeight="1" x14ac:dyDescent="0.2">
      <c r="A40" s="18" t="s">
        <v>180</v>
      </c>
      <c r="B40" s="44" t="s">
        <v>764</v>
      </c>
      <c r="C40" s="180">
        <v>0</v>
      </c>
      <c r="D40" s="140">
        <v>-9.1110000000000007</v>
      </c>
      <c r="E40" s="141">
        <v>-0.97</v>
      </c>
      <c r="F40" s="142">
        <v>-2.3E-2</v>
      </c>
      <c r="G40" s="46">
        <v>0</v>
      </c>
      <c r="H40" s="47"/>
      <c r="I40" s="47"/>
      <c r="J40" s="43"/>
      <c r="K40" s="44"/>
    </row>
    <row r="41" spans="1:11" ht="27.75" customHeight="1" x14ac:dyDescent="0.2">
      <c r="A41" s="18" t="s">
        <v>181</v>
      </c>
      <c r="B41" s="44" t="s">
        <v>765</v>
      </c>
      <c r="C41" s="180">
        <v>0</v>
      </c>
      <c r="D41" s="140">
        <v>-7.7439999999999998</v>
      </c>
      <c r="E41" s="141">
        <v>-0.79400000000000004</v>
      </c>
      <c r="F41" s="142">
        <v>-1.9E-2</v>
      </c>
      <c r="G41" s="46">
        <v>0</v>
      </c>
      <c r="H41" s="47"/>
      <c r="I41" s="47"/>
      <c r="J41" s="42">
        <v>0.16</v>
      </c>
      <c r="K41" s="44"/>
    </row>
    <row r="42" spans="1:11" ht="27.75" customHeight="1" x14ac:dyDescent="0.2">
      <c r="A42" s="18" t="s">
        <v>182</v>
      </c>
      <c r="B42" s="44" t="s">
        <v>766</v>
      </c>
      <c r="C42" s="180">
        <v>0</v>
      </c>
      <c r="D42" s="140">
        <v>-7.7439999999999998</v>
      </c>
      <c r="E42" s="141">
        <v>-0.79400000000000004</v>
      </c>
      <c r="F42" s="142">
        <v>-1.9E-2</v>
      </c>
      <c r="G42" s="46">
        <v>0</v>
      </c>
      <c r="H42" s="47"/>
      <c r="I42" s="47"/>
      <c r="J42" s="43"/>
      <c r="K42" s="44"/>
    </row>
    <row r="43" spans="1:11" ht="27.75" customHeight="1" x14ac:dyDescent="0.2">
      <c r="A43" s="18" t="s">
        <v>183</v>
      </c>
      <c r="B43" s="44" t="s">
        <v>767</v>
      </c>
      <c r="C43" s="180">
        <v>0</v>
      </c>
      <c r="D43" s="140">
        <v>-4.9379999999999997</v>
      </c>
      <c r="E43" s="141">
        <v>-0.377</v>
      </c>
      <c r="F43" s="142">
        <v>-1.0999999999999999E-2</v>
      </c>
      <c r="G43" s="46">
        <v>104.1</v>
      </c>
      <c r="H43" s="47"/>
      <c r="I43" s="47"/>
      <c r="J43" s="42">
        <v>0.14000000000000001</v>
      </c>
      <c r="K43" s="44"/>
    </row>
    <row r="44" spans="1:11" ht="27.75" customHeight="1" x14ac:dyDescent="0.2">
      <c r="A44" s="18" t="s">
        <v>184</v>
      </c>
      <c r="B44" s="44" t="s">
        <v>768</v>
      </c>
      <c r="C44" s="180">
        <v>0</v>
      </c>
      <c r="D44" s="140">
        <v>-4.9379999999999997</v>
      </c>
      <c r="E44" s="141">
        <v>-0.377</v>
      </c>
      <c r="F44" s="142">
        <v>-1.0999999999999999E-2</v>
      </c>
      <c r="G44" s="46">
        <v>104.1</v>
      </c>
      <c r="H44" s="47"/>
      <c r="I44" s="47"/>
      <c r="J44" s="43"/>
      <c r="K44" s="44"/>
    </row>
    <row r="45" spans="1:11" ht="27.75" customHeight="1" x14ac:dyDescent="0.2">
      <c r="C45" s="3"/>
    </row>
  </sheetData>
  <autoFilter ref="A12:M44" xr:uid="{00000000-0001-0000-0100-000000000000}"/>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8"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topLeftCell="A6" zoomScale="70" zoomScaleNormal="70" zoomScaleSheetLayoutView="100" workbookViewId="0">
      <selection activeCell="A11" sqref="A11:XFD180"/>
    </sheetView>
  </sheetViews>
  <sheetFormatPr defaultColWidth="60.7109375" defaultRowHeight="15" x14ac:dyDescent="0.2"/>
  <cols>
    <col min="1" max="2" width="13" style="60" customWidth="1"/>
    <col min="3" max="3" width="17.140625" style="60" customWidth="1"/>
    <col min="4" max="5" width="13" style="60" customWidth="1"/>
    <col min="6" max="6" width="17.28515625" style="60" customWidth="1"/>
    <col min="7" max="7" width="34.7109375" style="60" bestFit="1" customWidth="1"/>
    <col min="8" max="8" width="12.140625" style="60" customWidth="1"/>
    <col min="9" max="9" width="16.7109375" style="61" customWidth="1"/>
    <col min="10" max="11" width="16.7109375" style="62" customWidth="1"/>
    <col min="12" max="16" width="16.7109375" style="52" customWidth="1"/>
    <col min="17" max="17" width="11.7109375" style="223" bestFit="1" customWidth="1"/>
    <col min="18" max="18" width="2.5703125" style="214" bestFit="1" customWidth="1"/>
    <col min="19" max="19" width="2.42578125" style="52" bestFit="1" customWidth="1"/>
    <col min="20" max="20" width="3.42578125" style="52" bestFit="1" customWidth="1"/>
    <col min="21" max="21" width="2.42578125" style="52" bestFit="1" customWidth="1"/>
    <col min="22" max="16384" width="60.7109375" style="52"/>
  </cols>
  <sheetData>
    <row r="1" spans="1:18" x14ac:dyDescent="0.2">
      <c r="A1" s="219" t="s">
        <v>20</v>
      </c>
      <c r="B1" s="219"/>
      <c r="C1" s="255"/>
      <c r="D1" s="255"/>
      <c r="E1" s="176"/>
      <c r="F1" s="259" t="s">
        <v>51</v>
      </c>
      <c r="G1" s="259"/>
      <c r="H1" s="259"/>
      <c r="I1" s="259"/>
      <c r="J1" s="259"/>
      <c r="K1" s="259"/>
      <c r="L1" s="259"/>
      <c r="M1" s="259"/>
      <c r="N1" s="259"/>
      <c r="O1" s="259"/>
      <c r="P1" s="259"/>
    </row>
    <row r="2" spans="1:18" s="53" customFormat="1" ht="25.5" customHeight="1" x14ac:dyDescent="0.2">
      <c r="A2" s="256" t="str">
        <f>Overview!B4&amp; " - Effective from "&amp;Overview!D4&amp;" - "&amp;Overview!E4&amp;" Designated EHV charges"</f>
        <v>VPEN GSP_N - Effective from 1 April 2027 - Final Designated EHV charges</v>
      </c>
      <c r="B2" s="257"/>
      <c r="C2" s="257"/>
      <c r="D2" s="257"/>
      <c r="E2" s="257"/>
      <c r="F2" s="257"/>
      <c r="G2" s="257"/>
      <c r="H2" s="257"/>
      <c r="I2" s="257"/>
      <c r="J2" s="257"/>
      <c r="K2" s="257"/>
      <c r="L2" s="257"/>
      <c r="M2" s="257"/>
      <c r="N2" s="257"/>
      <c r="O2" s="257"/>
      <c r="P2" s="258"/>
      <c r="Q2" s="224"/>
      <c r="R2" s="214"/>
    </row>
    <row r="3" spans="1:18" s="85" customFormat="1" ht="18" x14ac:dyDescent="0.2">
      <c r="A3" s="84"/>
      <c r="B3" s="84"/>
      <c r="C3" s="84"/>
      <c r="D3" s="84"/>
      <c r="E3" s="84"/>
      <c r="F3" s="84"/>
      <c r="G3" s="84"/>
      <c r="H3" s="84"/>
      <c r="I3" s="84"/>
      <c r="J3" s="84"/>
      <c r="K3" s="84"/>
      <c r="L3" s="84"/>
      <c r="M3" s="84"/>
      <c r="N3" s="84"/>
      <c r="O3" s="84"/>
      <c r="Q3" s="225"/>
      <c r="R3" s="215"/>
    </row>
    <row r="4" spans="1:18" s="85" customFormat="1" ht="18" customHeight="1" x14ac:dyDescent="0.2">
      <c r="A4" s="247" t="s">
        <v>93</v>
      </c>
      <c r="B4" s="247"/>
      <c r="C4" s="247"/>
      <c r="D4" s="247"/>
      <c r="E4" s="247"/>
      <c r="F4" s="247"/>
      <c r="G4" s="84"/>
      <c r="H4" s="84"/>
      <c r="I4" s="84"/>
      <c r="J4" s="84"/>
      <c r="K4" s="84"/>
      <c r="L4" s="84"/>
      <c r="M4" s="84"/>
      <c r="N4" s="84"/>
      <c r="O4" s="84"/>
      <c r="Q4" s="225"/>
      <c r="R4" s="215"/>
    </row>
    <row r="5" spans="1:18" s="85" customFormat="1" ht="45" customHeight="1" x14ac:dyDescent="0.2">
      <c r="A5" s="260" t="s">
        <v>9</v>
      </c>
      <c r="B5" s="261"/>
      <c r="C5" s="261"/>
      <c r="D5" s="253" t="s">
        <v>90</v>
      </c>
      <c r="E5" s="253"/>
      <c r="F5" s="253"/>
      <c r="G5" s="84"/>
      <c r="H5" s="84"/>
      <c r="I5" s="84"/>
      <c r="J5" s="84"/>
      <c r="K5" s="84"/>
      <c r="L5" s="84"/>
      <c r="M5" s="84"/>
      <c r="N5" s="84"/>
      <c r="O5" s="84"/>
      <c r="Q5" s="225"/>
      <c r="R5" s="215"/>
    </row>
    <row r="6" spans="1:18" s="85" customFormat="1" ht="45" customHeight="1" x14ac:dyDescent="0.2">
      <c r="A6" s="262" t="s">
        <v>88</v>
      </c>
      <c r="B6" s="262"/>
      <c r="C6" s="262"/>
      <c r="D6" s="254"/>
      <c r="E6" s="254"/>
      <c r="F6" s="254"/>
      <c r="G6" s="84"/>
      <c r="H6" s="84"/>
      <c r="I6" s="84"/>
      <c r="J6" s="84"/>
      <c r="K6" s="84"/>
      <c r="L6" s="84"/>
      <c r="M6" s="84"/>
      <c r="N6" s="84"/>
      <c r="O6" s="84"/>
      <c r="Q6" s="225"/>
      <c r="R6" s="215"/>
    </row>
    <row r="7" spans="1:18" s="85" customFormat="1" ht="45" customHeight="1" x14ac:dyDescent="0.2">
      <c r="A7" s="262" t="s">
        <v>89</v>
      </c>
      <c r="B7" s="262"/>
      <c r="C7" s="262"/>
      <c r="D7" s="250" t="s">
        <v>734</v>
      </c>
      <c r="E7" s="250"/>
      <c r="F7" s="250"/>
      <c r="G7" s="84"/>
      <c r="H7" s="84"/>
      <c r="I7" s="84"/>
      <c r="J7" s="84"/>
      <c r="K7" s="84"/>
      <c r="L7" s="84"/>
      <c r="M7" s="84"/>
      <c r="N7" s="84"/>
      <c r="O7" s="84"/>
      <c r="Q7" s="225"/>
      <c r="R7" s="215"/>
    </row>
    <row r="8" spans="1:18" s="85" customFormat="1" ht="45" customHeight="1" x14ac:dyDescent="0.2">
      <c r="A8" s="262" t="s">
        <v>14</v>
      </c>
      <c r="B8" s="262"/>
      <c r="C8" s="262"/>
      <c r="D8" s="250" t="s">
        <v>15</v>
      </c>
      <c r="E8" s="250"/>
      <c r="F8" s="250"/>
      <c r="G8" s="84"/>
      <c r="H8" s="84"/>
      <c r="I8" s="84"/>
      <c r="J8" s="84"/>
      <c r="K8" s="84"/>
      <c r="L8" s="84"/>
      <c r="M8" s="84"/>
      <c r="N8" s="84"/>
      <c r="O8" s="84"/>
      <c r="Q8" s="225"/>
      <c r="R8" s="215"/>
    </row>
    <row r="9" spans="1:18" s="85" customFormat="1" ht="18" x14ac:dyDescent="0.2">
      <c r="A9" s="84"/>
      <c r="B9" s="84"/>
      <c r="C9" s="84"/>
      <c r="D9" s="84"/>
      <c r="E9" s="84"/>
      <c r="F9" s="84"/>
      <c r="G9" s="84"/>
      <c r="H9" s="84"/>
      <c r="I9" s="84"/>
      <c r="J9" s="84"/>
      <c r="K9" s="84"/>
      <c r="L9" s="84"/>
      <c r="M9" s="84"/>
      <c r="N9" s="84"/>
      <c r="O9" s="84"/>
      <c r="Q9" s="225"/>
      <c r="R9" s="215"/>
    </row>
    <row r="10" spans="1:18" ht="51" x14ac:dyDescent="0.2">
      <c r="A10" s="54" t="s">
        <v>79</v>
      </c>
      <c r="B10" s="55" t="s">
        <v>786</v>
      </c>
      <c r="C10" s="54" t="s">
        <v>56</v>
      </c>
      <c r="D10" s="54" t="s">
        <v>81</v>
      </c>
      <c r="E10" s="22" t="s">
        <v>786</v>
      </c>
      <c r="F10" s="54" t="s">
        <v>57</v>
      </c>
      <c r="G10" s="56" t="s">
        <v>50</v>
      </c>
      <c r="H10" s="56" t="s">
        <v>631</v>
      </c>
      <c r="I10" s="57" t="s">
        <v>148</v>
      </c>
      <c r="J10" s="56" t="s">
        <v>82</v>
      </c>
      <c r="K10" s="56" t="s">
        <v>146</v>
      </c>
      <c r="L10" s="136" t="s">
        <v>157</v>
      </c>
      <c r="M10" s="57" t="s">
        <v>149</v>
      </c>
      <c r="N10" s="56" t="s">
        <v>83</v>
      </c>
      <c r="O10" s="56" t="s">
        <v>147</v>
      </c>
      <c r="P10" s="136" t="s">
        <v>158</v>
      </c>
    </row>
    <row r="11" spans="1:18" x14ac:dyDescent="0.2">
      <c r="A11" s="220"/>
      <c r="B11" s="95"/>
      <c r="C11" s="221"/>
      <c r="D11" s="222"/>
      <c r="E11" s="95"/>
      <c r="F11" s="221"/>
      <c r="G11" s="59"/>
      <c r="H11" s="204"/>
      <c r="I11" s="63"/>
      <c r="J11" s="64"/>
      <c r="K11" s="64"/>
      <c r="L11" s="64"/>
      <c r="M11" s="65"/>
      <c r="N11" s="66"/>
      <c r="O11" s="66"/>
      <c r="P11" s="66"/>
      <c r="R11" s="215"/>
    </row>
    <row r="12" spans="1:18" x14ac:dyDescent="0.2">
      <c r="A12" s="220"/>
      <c r="B12" s="95"/>
      <c r="C12" s="221"/>
      <c r="D12" s="222"/>
      <c r="E12" s="95"/>
      <c r="F12" s="221"/>
      <c r="G12" s="59"/>
      <c r="H12" s="204"/>
      <c r="I12" s="63"/>
      <c r="J12" s="64"/>
      <c r="K12" s="64"/>
      <c r="L12" s="64"/>
      <c r="M12" s="65"/>
      <c r="N12" s="66"/>
      <c r="O12" s="66"/>
      <c r="P12" s="66"/>
      <c r="R12" s="215"/>
    </row>
    <row r="13" spans="1:18" x14ac:dyDescent="0.2">
      <c r="A13" s="220"/>
      <c r="B13" s="95"/>
      <c r="C13" s="221"/>
      <c r="D13" s="222"/>
      <c r="E13" s="95"/>
      <c r="F13" s="221"/>
      <c r="G13" s="59"/>
      <c r="H13" s="204"/>
      <c r="I13" s="63"/>
      <c r="J13" s="64"/>
      <c r="K13" s="64"/>
      <c r="L13" s="64"/>
      <c r="M13" s="65"/>
      <c r="N13" s="66"/>
      <c r="O13" s="66"/>
      <c r="P13" s="66"/>
      <c r="R13" s="215"/>
    </row>
    <row r="14" spans="1:18" x14ac:dyDescent="0.2">
      <c r="A14" s="220"/>
      <c r="B14" s="95"/>
      <c r="C14" s="221"/>
      <c r="D14" s="222"/>
      <c r="E14" s="95"/>
      <c r="F14" s="221"/>
      <c r="G14" s="59"/>
      <c r="H14" s="204"/>
      <c r="I14" s="63"/>
      <c r="J14" s="64"/>
      <c r="K14" s="64"/>
      <c r="L14" s="64"/>
      <c r="M14" s="65"/>
      <c r="N14" s="66"/>
      <c r="O14" s="66"/>
      <c r="P14" s="66"/>
      <c r="R14" s="215"/>
    </row>
    <row r="15" spans="1:18" x14ac:dyDescent="0.2">
      <c r="A15" s="220"/>
      <c r="B15" s="95"/>
      <c r="C15" s="221"/>
      <c r="D15" s="222"/>
      <c r="E15" s="95"/>
      <c r="F15" s="221"/>
      <c r="G15" s="59"/>
      <c r="H15" s="204"/>
      <c r="I15" s="63"/>
      <c r="J15" s="64"/>
      <c r="K15" s="64"/>
      <c r="L15" s="64"/>
      <c r="M15" s="65"/>
      <c r="N15" s="66"/>
      <c r="O15" s="66"/>
      <c r="P15" s="66"/>
      <c r="R15" s="215"/>
    </row>
    <row r="16" spans="1:18" x14ac:dyDescent="0.2">
      <c r="A16" s="220"/>
      <c r="B16" s="95"/>
      <c r="C16" s="221"/>
      <c r="D16" s="222"/>
      <c r="E16" s="95"/>
      <c r="F16" s="221"/>
      <c r="G16" s="59"/>
      <c r="H16" s="204"/>
      <c r="I16" s="63"/>
      <c r="J16" s="64"/>
      <c r="K16" s="64"/>
      <c r="L16" s="64"/>
      <c r="M16" s="65"/>
      <c r="N16" s="66"/>
      <c r="O16" s="66"/>
      <c r="P16" s="66"/>
      <c r="R16" s="215"/>
    </row>
    <row r="17" spans="1:18" x14ac:dyDescent="0.2">
      <c r="A17" s="220"/>
      <c r="B17" s="95"/>
      <c r="C17" s="221"/>
      <c r="D17" s="222"/>
      <c r="E17" s="95"/>
      <c r="F17" s="221"/>
      <c r="G17" s="59"/>
      <c r="H17" s="204"/>
      <c r="I17" s="63"/>
      <c r="J17" s="64"/>
      <c r="K17" s="64"/>
      <c r="L17" s="64"/>
      <c r="M17" s="65"/>
      <c r="N17" s="66"/>
      <c r="O17" s="66"/>
      <c r="P17" s="66"/>
      <c r="R17" s="215"/>
    </row>
    <row r="18" spans="1:18" x14ac:dyDescent="0.2">
      <c r="A18" s="220"/>
      <c r="B18" s="95"/>
      <c r="C18" s="221"/>
      <c r="D18" s="222"/>
      <c r="E18" s="95"/>
      <c r="F18" s="221"/>
      <c r="G18" s="59"/>
      <c r="H18" s="204"/>
      <c r="I18" s="63"/>
      <c r="J18" s="64"/>
      <c r="K18" s="64"/>
      <c r="L18" s="64"/>
      <c r="M18" s="65"/>
      <c r="N18" s="66"/>
      <c r="O18" s="66"/>
      <c r="P18" s="66"/>
      <c r="R18" s="215"/>
    </row>
    <row r="19" spans="1:18" x14ac:dyDescent="0.2">
      <c r="A19" s="220"/>
      <c r="B19" s="95"/>
      <c r="C19" s="221"/>
      <c r="D19" s="222"/>
      <c r="E19" s="95"/>
      <c r="F19" s="221"/>
      <c r="G19" s="59"/>
      <c r="H19" s="204"/>
      <c r="I19" s="63"/>
      <c r="J19" s="64"/>
      <c r="K19" s="64"/>
      <c r="L19" s="64"/>
      <c r="M19" s="65"/>
      <c r="N19" s="66"/>
      <c r="O19" s="66"/>
      <c r="P19" s="66"/>
      <c r="R19" s="215"/>
    </row>
    <row r="20" spans="1:18" x14ac:dyDescent="0.2">
      <c r="A20" s="220"/>
      <c r="B20" s="95"/>
      <c r="C20" s="221"/>
      <c r="D20" s="222"/>
      <c r="E20" s="95"/>
      <c r="F20" s="221"/>
      <c r="G20" s="59"/>
      <c r="H20" s="204"/>
      <c r="I20" s="63"/>
      <c r="J20" s="64"/>
      <c r="K20" s="64"/>
      <c r="L20" s="64"/>
      <c r="M20" s="65"/>
      <c r="N20" s="66"/>
      <c r="O20" s="66"/>
      <c r="P20" s="66"/>
      <c r="R20" s="215"/>
    </row>
    <row r="21" spans="1:18" x14ac:dyDescent="0.2">
      <c r="A21" s="220"/>
      <c r="B21" s="95"/>
      <c r="C21" s="221"/>
      <c r="D21" s="222"/>
      <c r="E21" s="95"/>
      <c r="F21" s="221"/>
      <c r="G21" s="59"/>
      <c r="H21" s="204"/>
      <c r="I21" s="63"/>
      <c r="J21" s="64"/>
      <c r="K21" s="64"/>
      <c r="L21" s="64"/>
      <c r="M21" s="65"/>
      <c r="N21" s="66"/>
      <c r="O21" s="66"/>
      <c r="P21" s="66"/>
      <c r="R21" s="215"/>
    </row>
    <row r="22" spans="1:18" x14ac:dyDescent="0.2">
      <c r="A22" s="220"/>
      <c r="B22" s="95"/>
      <c r="C22" s="221"/>
      <c r="D22" s="222"/>
      <c r="E22" s="95"/>
      <c r="F22" s="221"/>
      <c r="G22" s="59"/>
      <c r="H22" s="204"/>
      <c r="I22" s="63"/>
      <c r="J22" s="64"/>
      <c r="K22" s="64"/>
      <c r="L22" s="64"/>
      <c r="M22" s="65"/>
      <c r="N22" s="66"/>
      <c r="O22" s="66"/>
      <c r="P22" s="66"/>
      <c r="R22" s="215"/>
    </row>
    <row r="23" spans="1:18" x14ac:dyDescent="0.2">
      <c r="A23" s="220"/>
      <c r="B23" s="95"/>
      <c r="C23" s="221"/>
      <c r="D23" s="222"/>
      <c r="E23" s="95"/>
      <c r="F23" s="221"/>
      <c r="G23" s="59"/>
      <c r="H23" s="204"/>
      <c r="I23" s="63"/>
      <c r="J23" s="64"/>
      <c r="K23" s="64"/>
      <c r="L23" s="64"/>
      <c r="M23" s="65"/>
      <c r="N23" s="66"/>
      <c r="O23" s="66"/>
      <c r="P23" s="66"/>
      <c r="R23" s="215"/>
    </row>
    <row r="24" spans="1:18" x14ac:dyDescent="0.2">
      <c r="A24" s="220"/>
      <c r="B24" s="95"/>
      <c r="C24" s="221"/>
      <c r="D24" s="222"/>
      <c r="E24" s="95"/>
      <c r="F24" s="221"/>
      <c r="G24" s="59"/>
      <c r="H24" s="204"/>
      <c r="I24" s="63"/>
      <c r="J24" s="64"/>
      <c r="K24" s="64"/>
      <c r="L24" s="64"/>
      <c r="M24" s="65"/>
      <c r="N24" s="66"/>
      <c r="O24" s="66"/>
      <c r="P24" s="66"/>
      <c r="R24" s="215"/>
    </row>
    <row r="25" spans="1:18" x14ac:dyDescent="0.2">
      <c r="A25" s="220"/>
      <c r="B25" s="95"/>
      <c r="C25" s="221"/>
      <c r="D25" s="222"/>
      <c r="E25" s="95"/>
      <c r="F25" s="221"/>
      <c r="G25" s="59"/>
      <c r="H25" s="204"/>
      <c r="I25" s="63"/>
      <c r="J25" s="64"/>
      <c r="K25" s="64"/>
      <c r="L25" s="64"/>
      <c r="M25" s="65"/>
      <c r="N25" s="66"/>
      <c r="O25" s="66"/>
      <c r="P25" s="66"/>
      <c r="R25" s="215"/>
    </row>
    <row r="26" spans="1:18" x14ac:dyDescent="0.2">
      <c r="A26" s="220"/>
      <c r="B26" s="95"/>
      <c r="C26" s="221"/>
      <c r="D26" s="222"/>
      <c r="E26" s="95"/>
      <c r="F26" s="221"/>
      <c r="G26" s="59"/>
      <c r="H26" s="204"/>
      <c r="I26" s="63"/>
      <c r="J26" s="64"/>
      <c r="K26" s="64"/>
      <c r="L26" s="64"/>
      <c r="M26" s="65"/>
      <c r="N26" s="66"/>
      <c r="O26" s="66"/>
      <c r="P26" s="66"/>
      <c r="R26" s="215"/>
    </row>
    <row r="27" spans="1:18" x14ac:dyDescent="0.2">
      <c r="A27" s="220"/>
      <c r="B27" s="95"/>
      <c r="C27" s="221"/>
      <c r="D27" s="222"/>
      <c r="E27" s="95"/>
      <c r="F27" s="221"/>
      <c r="G27" s="59"/>
      <c r="H27" s="204"/>
      <c r="I27" s="63"/>
      <c r="J27" s="64"/>
      <c r="K27" s="64"/>
      <c r="L27" s="64"/>
      <c r="M27" s="65"/>
      <c r="N27" s="66"/>
      <c r="O27" s="66"/>
      <c r="P27" s="66"/>
      <c r="R27" s="215"/>
    </row>
    <row r="28" spans="1:18" x14ac:dyDescent="0.2">
      <c r="A28" s="220"/>
      <c r="B28" s="95"/>
      <c r="C28" s="221"/>
      <c r="D28" s="222"/>
      <c r="E28" s="95"/>
      <c r="F28" s="221"/>
      <c r="G28" s="59"/>
      <c r="H28" s="204"/>
      <c r="I28" s="63"/>
      <c r="J28" s="64"/>
      <c r="K28" s="64"/>
      <c r="L28" s="64"/>
      <c r="M28" s="65"/>
      <c r="N28" s="66"/>
      <c r="O28" s="66"/>
      <c r="P28" s="66"/>
      <c r="R28" s="215"/>
    </row>
    <row r="29" spans="1:18" x14ac:dyDescent="0.2">
      <c r="A29" s="220"/>
      <c r="B29" s="95"/>
      <c r="C29" s="221"/>
      <c r="D29" s="222"/>
      <c r="E29" s="95"/>
      <c r="F29" s="221"/>
      <c r="G29" s="59"/>
      <c r="H29" s="204"/>
      <c r="I29" s="63"/>
      <c r="J29" s="64"/>
      <c r="K29" s="64"/>
      <c r="L29" s="64"/>
      <c r="M29" s="65"/>
      <c r="N29" s="66"/>
      <c r="O29" s="66"/>
      <c r="P29" s="66"/>
      <c r="R29" s="215"/>
    </row>
    <row r="30" spans="1:18" x14ac:dyDescent="0.2">
      <c r="A30" s="220"/>
      <c r="B30" s="95"/>
      <c r="C30" s="221"/>
      <c r="D30" s="222"/>
      <c r="E30" s="95"/>
      <c r="F30" s="221"/>
      <c r="G30" s="59"/>
      <c r="H30" s="204"/>
      <c r="I30" s="63"/>
      <c r="J30" s="64"/>
      <c r="K30" s="64"/>
      <c r="L30" s="64"/>
      <c r="M30" s="65"/>
      <c r="N30" s="66"/>
      <c r="O30" s="66"/>
      <c r="P30" s="66"/>
      <c r="R30" s="215"/>
    </row>
    <row r="31" spans="1:18" x14ac:dyDescent="0.2">
      <c r="A31" s="220"/>
      <c r="B31" s="95"/>
      <c r="C31" s="221"/>
      <c r="D31" s="222"/>
      <c r="E31" s="95"/>
      <c r="F31" s="221"/>
      <c r="G31" s="59"/>
      <c r="H31" s="204"/>
      <c r="I31" s="63"/>
      <c r="J31" s="64"/>
      <c r="K31" s="64"/>
      <c r="L31" s="64"/>
      <c r="M31" s="65"/>
      <c r="N31" s="66"/>
      <c r="O31" s="66"/>
      <c r="P31" s="66"/>
      <c r="R31" s="215"/>
    </row>
    <row r="32" spans="1:18" x14ac:dyDescent="0.2">
      <c r="A32" s="220"/>
      <c r="B32" s="95"/>
      <c r="C32" s="221"/>
      <c r="D32" s="222"/>
      <c r="E32" s="95"/>
      <c r="F32" s="221"/>
      <c r="G32" s="59"/>
      <c r="H32" s="204"/>
      <c r="I32" s="63"/>
      <c r="J32" s="64"/>
      <c r="K32" s="64"/>
      <c r="L32" s="64"/>
      <c r="M32" s="65"/>
      <c r="N32" s="66"/>
      <c r="O32" s="66"/>
      <c r="P32" s="66"/>
      <c r="R32" s="215"/>
    </row>
    <row r="33" spans="1:18" x14ac:dyDescent="0.2">
      <c r="A33" s="220"/>
      <c r="B33" s="95"/>
      <c r="C33" s="221"/>
      <c r="D33" s="222"/>
      <c r="E33" s="95"/>
      <c r="F33" s="221"/>
      <c r="G33" s="59"/>
      <c r="H33" s="204"/>
      <c r="I33" s="63"/>
      <c r="J33" s="64"/>
      <c r="K33" s="64"/>
      <c r="L33" s="64"/>
      <c r="M33" s="65"/>
      <c r="N33" s="66"/>
      <c r="O33" s="66"/>
      <c r="P33" s="66"/>
      <c r="R33" s="215"/>
    </row>
    <row r="34" spans="1:18" x14ac:dyDescent="0.2">
      <c r="A34" s="220"/>
      <c r="B34" s="95"/>
      <c r="C34" s="221"/>
      <c r="D34" s="222"/>
      <c r="E34" s="95"/>
      <c r="F34" s="221"/>
      <c r="G34" s="59"/>
      <c r="H34" s="204"/>
      <c r="I34" s="63"/>
      <c r="J34" s="64"/>
      <c r="K34" s="64"/>
      <c r="L34" s="64"/>
      <c r="M34" s="65"/>
      <c r="N34" s="66"/>
      <c r="O34" s="66"/>
      <c r="P34" s="66"/>
      <c r="R34" s="215"/>
    </row>
    <row r="35" spans="1:18" x14ac:dyDescent="0.2">
      <c r="A35" s="220"/>
      <c r="B35" s="95"/>
      <c r="C35" s="221"/>
      <c r="D35" s="222"/>
      <c r="E35" s="95"/>
      <c r="F35" s="221"/>
      <c r="G35" s="59"/>
      <c r="H35" s="204"/>
      <c r="I35" s="63"/>
      <c r="J35" s="64"/>
      <c r="K35" s="64"/>
      <c r="L35" s="64"/>
      <c r="M35" s="65"/>
      <c r="N35" s="66"/>
      <c r="O35" s="66"/>
      <c r="P35" s="66"/>
      <c r="R35" s="215"/>
    </row>
    <row r="36" spans="1:18" x14ac:dyDescent="0.2">
      <c r="A36" s="220"/>
      <c r="B36" s="95"/>
      <c r="C36" s="221"/>
      <c r="D36" s="222"/>
      <c r="E36" s="95"/>
      <c r="F36" s="221"/>
      <c r="G36" s="59"/>
      <c r="H36" s="204"/>
      <c r="I36" s="63"/>
      <c r="J36" s="64"/>
      <c r="K36" s="64"/>
      <c r="L36" s="64"/>
      <c r="M36" s="65"/>
      <c r="N36" s="66"/>
      <c r="O36" s="66"/>
      <c r="P36" s="66"/>
      <c r="R36" s="215"/>
    </row>
    <row r="37" spans="1:18" x14ac:dyDescent="0.2">
      <c r="A37" s="220"/>
      <c r="B37" s="95"/>
      <c r="C37" s="221"/>
      <c r="D37" s="222"/>
      <c r="E37" s="95"/>
      <c r="F37" s="221"/>
      <c r="G37" s="59"/>
      <c r="H37" s="204"/>
      <c r="I37" s="63"/>
      <c r="J37" s="64"/>
      <c r="K37" s="64"/>
      <c r="L37" s="64"/>
      <c r="M37" s="65"/>
      <c r="N37" s="66"/>
      <c r="O37" s="66"/>
      <c r="P37" s="66"/>
      <c r="R37" s="215"/>
    </row>
    <row r="38" spans="1:18" x14ac:dyDescent="0.2">
      <c r="A38" s="220"/>
      <c r="B38" s="95"/>
      <c r="C38" s="221"/>
      <c r="D38" s="222"/>
      <c r="E38" s="95"/>
      <c r="F38" s="221"/>
      <c r="G38" s="59"/>
      <c r="H38" s="204"/>
      <c r="I38" s="63"/>
      <c r="J38" s="64"/>
      <c r="K38" s="64"/>
      <c r="L38" s="64"/>
      <c r="M38" s="65"/>
      <c r="N38" s="66"/>
      <c r="O38" s="66"/>
      <c r="P38" s="66"/>
      <c r="R38" s="215"/>
    </row>
    <row r="39" spans="1:18" x14ac:dyDescent="0.2">
      <c r="A39" s="220"/>
      <c r="B39" s="95"/>
      <c r="C39" s="221"/>
      <c r="D39" s="222"/>
      <c r="E39" s="95"/>
      <c r="F39" s="221"/>
      <c r="G39" s="59"/>
      <c r="H39" s="204"/>
      <c r="I39" s="63"/>
      <c r="J39" s="64"/>
      <c r="K39" s="64"/>
      <c r="L39" s="64"/>
      <c r="M39" s="65"/>
      <c r="N39" s="66"/>
      <c r="O39" s="66"/>
      <c r="P39" s="66"/>
      <c r="R39" s="215"/>
    </row>
    <row r="40" spans="1:18" x14ac:dyDescent="0.2">
      <c r="A40" s="220"/>
      <c r="B40" s="95"/>
      <c r="C40" s="221"/>
      <c r="D40" s="222"/>
      <c r="E40" s="95"/>
      <c r="F40" s="221"/>
      <c r="G40" s="59"/>
      <c r="H40" s="204"/>
      <c r="I40" s="63"/>
      <c r="J40" s="64"/>
      <c r="K40" s="64"/>
      <c r="L40" s="64"/>
      <c r="M40" s="65"/>
      <c r="N40" s="66"/>
      <c r="O40" s="66"/>
      <c r="P40" s="66"/>
      <c r="R40" s="215"/>
    </row>
    <row r="41" spans="1:18" x14ac:dyDescent="0.2">
      <c r="A41" s="220"/>
      <c r="B41" s="95"/>
      <c r="C41" s="221"/>
      <c r="D41" s="222"/>
      <c r="E41" s="95"/>
      <c r="F41" s="221"/>
      <c r="G41" s="59"/>
      <c r="H41" s="204"/>
      <c r="I41" s="63"/>
      <c r="J41" s="64"/>
      <c r="K41" s="64"/>
      <c r="L41" s="64"/>
      <c r="M41" s="65"/>
      <c r="N41" s="66"/>
      <c r="O41" s="66"/>
      <c r="P41" s="66"/>
      <c r="R41" s="215"/>
    </row>
    <row r="42" spans="1:18" x14ac:dyDescent="0.2">
      <c r="A42" s="220"/>
      <c r="B42" s="95"/>
      <c r="C42" s="221"/>
      <c r="D42" s="222"/>
      <c r="E42" s="95"/>
      <c r="F42" s="221"/>
      <c r="G42" s="59"/>
      <c r="H42" s="204"/>
      <c r="I42" s="63"/>
      <c r="J42" s="64"/>
      <c r="K42" s="64"/>
      <c r="L42" s="64"/>
      <c r="M42" s="65"/>
      <c r="N42" s="66"/>
      <c r="O42" s="66"/>
      <c r="P42" s="66"/>
      <c r="R42" s="215"/>
    </row>
    <row r="43" spans="1:18" x14ac:dyDescent="0.2">
      <c r="A43" s="220"/>
      <c r="B43" s="95"/>
      <c r="C43" s="221"/>
      <c r="D43" s="222"/>
      <c r="E43" s="95"/>
      <c r="F43" s="221"/>
      <c r="G43" s="59"/>
      <c r="H43" s="204"/>
      <c r="I43" s="63"/>
      <c r="J43" s="64"/>
      <c r="K43" s="64"/>
      <c r="L43" s="64"/>
      <c r="M43" s="65"/>
      <c r="N43" s="66"/>
      <c r="O43" s="66"/>
      <c r="P43" s="66"/>
      <c r="R43" s="215"/>
    </row>
    <row r="44" spans="1:18" x14ac:dyDescent="0.2">
      <c r="A44" s="220"/>
      <c r="B44" s="95"/>
      <c r="C44" s="221"/>
      <c r="D44" s="222"/>
      <c r="E44" s="95"/>
      <c r="F44" s="221"/>
      <c r="G44" s="59"/>
      <c r="H44" s="204"/>
      <c r="I44" s="63"/>
      <c r="J44" s="64"/>
      <c r="K44" s="64"/>
      <c r="L44" s="64"/>
      <c r="M44" s="65"/>
      <c r="N44" s="66"/>
      <c r="O44" s="66"/>
      <c r="P44" s="66"/>
      <c r="R44" s="215"/>
    </row>
    <row r="45" spans="1:18" x14ac:dyDescent="0.2">
      <c r="A45" s="220"/>
      <c r="B45" s="95"/>
      <c r="C45" s="221"/>
      <c r="D45" s="222"/>
      <c r="E45" s="95"/>
      <c r="F45" s="221"/>
      <c r="G45" s="59"/>
      <c r="H45" s="204"/>
      <c r="I45" s="63"/>
      <c r="J45" s="64"/>
      <c r="K45" s="64"/>
      <c r="L45" s="64"/>
      <c r="M45" s="65"/>
      <c r="N45" s="66"/>
      <c r="O45" s="66"/>
      <c r="P45" s="66"/>
      <c r="R45" s="215"/>
    </row>
    <row r="46" spans="1:18" x14ac:dyDescent="0.2">
      <c r="A46" s="220"/>
      <c r="B46" s="95"/>
      <c r="C46" s="221"/>
      <c r="D46" s="222"/>
      <c r="E46" s="95"/>
      <c r="F46" s="221"/>
      <c r="G46" s="59"/>
      <c r="H46" s="204"/>
      <c r="I46" s="63"/>
      <c r="J46" s="64"/>
      <c r="K46" s="64"/>
      <c r="L46" s="64"/>
      <c r="M46" s="65"/>
      <c r="N46" s="66"/>
      <c r="O46" s="66"/>
      <c r="P46" s="66"/>
      <c r="R46" s="215"/>
    </row>
    <row r="47" spans="1:18" x14ac:dyDescent="0.2">
      <c r="A47" s="220"/>
      <c r="B47" s="95"/>
      <c r="C47" s="221"/>
      <c r="D47" s="222"/>
      <c r="E47" s="95"/>
      <c r="F47" s="221"/>
      <c r="G47" s="59"/>
      <c r="H47" s="204"/>
      <c r="I47" s="63"/>
      <c r="J47" s="64"/>
      <c r="K47" s="64"/>
      <c r="L47" s="64"/>
      <c r="M47" s="65"/>
      <c r="N47" s="66"/>
      <c r="O47" s="66"/>
      <c r="P47" s="66"/>
      <c r="R47" s="215"/>
    </row>
    <row r="48" spans="1:18" x14ac:dyDescent="0.2">
      <c r="A48" s="220"/>
      <c r="B48" s="95"/>
      <c r="C48" s="221"/>
      <c r="D48" s="222"/>
      <c r="E48" s="95"/>
      <c r="F48" s="221"/>
      <c r="G48" s="59"/>
      <c r="H48" s="204"/>
      <c r="I48" s="63"/>
      <c r="J48" s="64"/>
      <c r="K48" s="64"/>
      <c r="L48" s="64"/>
      <c r="M48" s="65"/>
      <c r="N48" s="66"/>
      <c r="O48" s="66"/>
      <c r="P48" s="66"/>
      <c r="R48" s="215"/>
    </row>
    <row r="49" spans="1:18" x14ac:dyDescent="0.2">
      <c r="A49" s="220"/>
      <c r="B49" s="95"/>
      <c r="C49" s="221"/>
      <c r="D49" s="222"/>
      <c r="E49" s="95"/>
      <c r="F49" s="221"/>
      <c r="G49" s="59"/>
      <c r="H49" s="204"/>
      <c r="I49" s="63"/>
      <c r="J49" s="64"/>
      <c r="K49" s="64"/>
      <c r="L49" s="64"/>
      <c r="M49" s="65"/>
      <c r="N49" s="66"/>
      <c r="O49" s="66"/>
      <c r="P49" s="66"/>
      <c r="R49" s="215"/>
    </row>
    <row r="50" spans="1:18" x14ac:dyDescent="0.2">
      <c r="A50" s="220"/>
      <c r="B50" s="95"/>
      <c r="C50" s="221"/>
      <c r="D50" s="222"/>
      <c r="E50" s="95"/>
      <c r="F50" s="221"/>
      <c r="G50" s="59"/>
      <c r="H50" s="204"/>
      <c r="I50" s="63"/>
      <c r="J50" s="64"/>
      <c r="K50" s="64"/>
      <c r="L50" s="64"/>
      <c r="M50" s="65"/>
      <c r="N50" s="66"/>
      <c r="O50" s="66"/>
      <c r="P50" s="66"/>
      <c r="R50" s="215"/>
    </row>
    <row r="51" spans="1:18" x14ac:dyDescent="0.2">
      <c r="A51" s="220"/>
      <c r="B51" s="95"/>
      <c r="C51" s="221"/>
      <c r="D51" s="222"/>
      <c r="E51" s="95"/>
      <c r="F51" s="221"/>
      <c r="G51" s="59"/>
      <c r="H51" s="204"/>
      <c r="I51" s="63"/>
      <c r="J51" s="64"/>
      <c r="K51" s="64"/>
      <c r="L51" s="64"/>
      <c r="M51" s="65"/>
      <c r="N51" s="66"/>
      <c r="O51" s="66"/>
      <c r="P51" s="66"/>
      <c r="R51" s="215"/>
    </row>
    <row r="52" spans="1:18" x14ac:dyDescent="0.2">
      <c r="A52" s="220"/>
      <c r="B52" s="95"/>
      <c r="C52" s="221"/>
      <c r="D52" s="222"/>
      <c r="E52" s="95"/>
      <c r="F52" s="221"/>
      <c r="G52" s="59"/>
      <c r="H52" s="204"/>
      <c r="I52" s="63"/>
      <c r="J52" s="64"/>
      <c r="K52" s="64"/>
      <c r="L52" s="64"/>
      <c r="M52" s="65"/>
      <c r="N52" s="66"/>
      <c r="O52" s="66"/>
      <c r="P52" s="66"/>
      <c r="R52" s="215"/>
    </row>
    <row r="53" spans="1:18" x14ac:dyDescent="0.2">
      <c r="A53" s="220"/>
      <c r="B53" s="95"/>
      <c r="C53" s="221"/>
      <c r="D53" s="222"/>
      <c r="E53" s="95"/>
      <c r="F53" s="221"/>
      <c r="G53" s="59"/>
      <c r="H53" s="204"/>
      <c r="I53" s="63"/>
      <c r="J53" s="64"/>
      <c r="K53" s="64"/>
      <c r="L53" s="64"/>
      <c r="M53" s="65"/>
      <c r="N53" s="66"/>
      <c r="O53" s="66"/>
      <c r="P53" s="66"/>
      <c r="R53" s="215"/>
    </row>
    <row r="54" spans="1:18" x14ac:dyDescent="0.2">
      <c r="A54" s="220"/>
      <c r="B54" s="95"/>
      <c r="C54" s="221"/>
      <c r="D54" s="222"/>
      <c r="E54" s="95"/>
      <c r="F54" s="221"/>
      <c r="G54" s="59"/>
      <c r="H54" s="204"/>
      <c r="I54" s="63"/>
      <c r="J54" s="64"/>
      <c r="K54" s="64"/>
      <c r="L54" s="64"/>
      <c r="M54" s="65"/>
      <c r="N54" s="66"/>
      <c r="O54" s="66"/>
      <c r="P54" s="66"/>
      <c r="R54" s="215"/>
    </row>
    <row r="55" spans="1:18" x14ac:dyDescent="0.2">
      <c r="A55" s="220"/>
      <c r="B55" s="95"/>
      <c r="C55" s="221"/>
      <c r="D55" s="222"/>
      <c r="E55" s="95"/>
      <c r="F55" s="221"/>
      <c r="G55" s="59"/>
      <c r="H55" s="204"/>
      <c r="I55" s="63"/>
      <c r="J55" s="64"/>
      <c r="K55" s="64"/>
      <c r="L55" s="64"/>
      <c r="M55" s="65"/>
      <c r="N55" s="66"/>
      <c r="O55" s="66"/>
      <c r="P55" s="66"/>
      <c r="R55" s="215"/>
    </row>
    <row r="56" spans="1:18" x14ac:dyDescent="0.2">
      <c r="A56" s="220"/>
      <c r="B56" s="95"/>
      <c r="C56" s="221"/>
      <c r="D56" s="222"/>
      <c r="E56" s="95"/>
      <c r="F56" s="221"/>
      <c r="G56" s="59"/>
      <c r="H56" s="204"/>
      <c r="I56" s="63"/>
      <c r="J56" s="64"/>
      <c r="K56" s="64"/>
      <c r="L56" s="64"/>
      <c r="M56" s="65"/>
      <c r="N56" s="66"/>
      <c r="O56" s="66"/>
      <c r="P56" s="66"/>
      <c r="R56" s="215"/>
    </row>
    <row r="57" spans="1:18" x14ac:dyDescent="0.2">
      <c r="A57" s="220"/>
      <c r="B57" s="95"/>
      <c r="C57" s="221"/>
      <c r="D57" s="222"/>
      <c r="E57" s="95"/>
      <c r="F57" s="221"/>
      <c r="G57" s="59"/>
      <c r="H57" s="204"/>
      <c r="I57" s="63"/>
      <c r="J57" s="64"/>
      <c r="K57" s="64"/>
      <c r="L57" s="64"/>
      <c r="M57" s="65"/>
      <c r="N57" s="66"/>
      <c r="O57" s="66"/>
      <c r="P57" s="66"/>
      <c r="R57" s="215"/>
    </row>
    <row r="58" spans="1:18" x14ac:dyDescent="0.2">
      <c r="A58" s="220"/>
      <c r="B58" s="95"/>
      <c r="C58" s="221"/>
      <c r="D58" s="222"/>
      <c r="E58" s="95"/>
      <c r="F58" s="221"/>
      <c r="G58" s="59"/>
      <c r="H58" s="204"/>
      <c r="I58" s="63"/>
      <c r="J58" s="64"/>
      <c r="K58" s="64"/>
      <c r="L58" s="64"/>
      <c r="M58" s="65"/>
      <c r="N58" s="66"/>
      <c r="O58" s="66"/>
      <c r="P58" s="66"/>
      <c r="R58" s="215"/>
    </row>
    <row r="59" spans="1:18" x14ac:dyDescent="0.2">
      <c r="A59" s="220"/>
      <c r="B59" s="95"/>
      <c r="C59" s="221"/>
      <c r="D59" s="222"/>
      <c r="E59" s="95"/>
      <c r="F59" s="221"/>
      <c r="G59" s="59"/>
      <c r="H59" s="204"/>
      <c r="I59" s="63"/>
      <c r="J59" s="64"/>
      <c r="K59" s="64"/>
      <c r="L59" s="64"/>
      <c r="M59" s="65"/>
      <c r="N59" s="66"/>
      <c r="O59" s="66"/>
      <c r="P59" s="66"/>
      <c r="R59" s="215"/>
    </row>
    <row r="60" spans="1:18" x14ac:dyDescent="0.2">
      <c r="A60" s="220"/>
      <c r="B60" s="95"/>
      <c r="C60" s="221"/>
      <c r="D60" s="222"/>
      <c r="E60" s="95"/>
      <c r="F60" s="221"/>
      <c r="G60" s="59"/>
      <c r="H60" s="204"/>
      <c r="I60" s="63"/>
      <c r="J60" s="64"/>
      <c r="K60" s="64"/>
      <c r="L60" s="64"/>
      <c r="M60" s="65"/>
      <c r="N60" s="66"/>
      <c r="O60" s="66"/>
      <c r="P60" s="66"/>
      <c r="R60" s="215"/>
    </row>
    <row r="61" spans="1:18" x14ac:dyDescent="0.2">
      <c r="A61" s="220"/>
      <c r="B61" s="95"/>
      <c r="C61" s="221"/>
      <c r="D61" s="222"/>
      <c r="E61" s="95"/>
      <c r="F61" s="221"/>
      <c r="G61" s="59"/>
      <c r="H61" s="204"/>
      <c r="I61" s="63"/>
      <c r="J61" s="64"/>
      <c r="K61" s="64"/>
      <c r="L61" s="64"/>
      <c r="M61" s="65"/>
      <c r="N61" s="66"/>
      <c r="O61" s="66"/>
      <c r="P61" s="66"/>
      <c r="R61" s="215"/>
    </row>
    <row r="62" spans="1:18" x14ac:dyDescent="0.2">
      <c r="A62" s="220"/>
      <c r="B62" s="95"/>
      <c r="C62" s="221"/>
      <c r="D62" s="222"/>
      <c r="E62" s="95"/>
      <c r="F62" s="221"/>
      <c r="G62" s="59"/>
      <c r="H62" s="204"/>
      <c r="I62" s="63"/>
      <c r="J62" s="64"/>
      <c r="K62" s="64"/>
      <c r="L62" s="64"/>
      <c r="M62" s="65"/>
      <c r="N62" s="66"/>
      <c r="O62" s="66"/>
      <c r="P62" s="66"/>
      <c r="R62" s="215"/>
    </row>
    <row r="63" spans="1:18" x14ac:dyDescent="0.2">
      <c r="A63" s="220"/>
      <c r="B63" s="95"/>
      <c r="C63" s="221"/>
      <c r="D63" s="222"/>
      <c r="E63" s="95"/>
      <c r="F63" s="221"/>
      <c r="G63" s="59"/>
      <c r="H63" s="204"/>
      <c r="I63" s="63"/>
      <c r="J63" s="64"/>
      <c r="K63" s="64"/>
      <c r="L63" s="64"/>
      <c r="M63" s="65"/>
      <c r="N63" s="66"/>
      <c r="O63" s="66"/>
      <c r="P63" s="66"/>
      <c r="R63" s="215"/>
    </row>
    <row r="64" spans="1:18" x14ac:dyDescent="0.2">
      <c r="A64" s="220"/>
      <c r="B64" s="95"/>
      <c r="C64" s="221"/>
      <c r="D64" s="222"/>
      <c r="E64" s="95"/>
      <c r="F64" s="221"/>
      <c r="G64" s="59"/>
      <c r="H64" s="204"/>
      <c r="I64" s="63"/>
      <c r="J64" s="64"/>
      <c r="K64" s="64"/>
      <c r="L64" s="64"/>
      <c r="M64" s="65"/>
      <c r="N64" s="66"/>
      <c r="O64" s="66"/>
      <c r="P64" s="66"/>
      <c r="R64" s="215"/>
    </row>
    <row r="65" spans="1:18" x14ac:dyDescent="0.2">
      <c r="A65" s="220"/>
      <c r="B65" s="95"/>
      <c r="C65" s="221"/>
      <c r="D65" s="222"/>
      <c r="E65" s="95"/>
      <c r="F65" s="221"/>
      <c r="G65" s="59"/>
      <c r="H65" s="204"/>
      <c r="I65" s="63"/>
      <c r="J65" s="64"/>
      <c r="K65" s="64"/>
      <c r="L65" s="64"/>
      <c r="M65" s="65"/>
      <c r="N65" s="66"/>
      <c r="O65" s="66"/>
      <c r="P65" s="66"/>
      <c r="R65" s="215"/>
    </row>
    <row r="66" spans="1:18" x14ac:dyDescent="0.2">
      <c r="A66" s="220"/>
      <c r="B66" s="95"/>
      <c r="C66" s="221"/>
      <c r="D66" s="222"/>
      <c r="E66" s="95"/>
      <c r="F66" s="221"/>
      <c r="G66" s="59"/>
      <c r="H66" s="204"/>
      <c r="I66" s="63"/>
      <c r="J66" s="64"/>
      <c r="K66" s="64"/>
      <c r="L66" s="64"/>
      <c r="M66" s="65"/>
      <c r="N66" s="66"/>
      <c r="O66" s="66"/>
      <c r="P66" s="66"/>
      <c r="R66" s="215"/>
    </row>
    <row r="67" spans="1:18" x14ac:dyDescent="0.2">
      <c r="A67" s="220"/>
      <c r="B67" s="95"/>
      <c r="C67" s="221"/>
      <c r="D67" s="222"/>
      <c r="E67" s="95"/>
      <c r="F67" s="221"/>
      <c r="G67" s="59"/>
      <c r="H67" s="204"/>
      <c r="I67" s="63"/>
      <c r="J67" s="64"/>
      <c r="K67" s="64"/>
      <c r="L67" s="64"/>
      <c r="M67" s="65"/>
      <c r="N67" s="66"/>
      <c r="O67" s="66"/>
      <c r="P67" s="66"/>
      <c r="R67" s="215"/>
    </row>
    <row r="68" spans="1:18" x14ac:dyDescent="0.2">
      <c r="A68" s="220"/>
      <c r="B68" s="95"/>
      <c r="C68" s="221"/>
      <c r="D68" s="222"/>
      <c r="E68" s="95"/>
      <c r="F68" s="221"/>
      <c r="G68" s="59"/>
      <c r="H68" s="204"/>
      <c r="I68" s="63"/>
      <c r="J68" s="64"/>
      <c r="K68" s="64"/>
      <c r="L68" s="64"/>
      <c r="M68" s="65"/>
      <c r="N68" s="66"/>
      <c r="O68" s="66"/>
      <c r="P68" s="66"/>
      <c r="R68" s="215"/>
    </row>
    <row r="69" spans="1:18" x14ac:dyDescent="0.2">
      <c r="A69" s="220"/>
      <c r="B69" s="95"/>
      <c r="C69" s="221"/>
      <c r="D69" s="222"/>
      <c r="E69" s="95"/>
      <c r="F69" s="221"/>
      <c r="G69" s="59"/>
      <c r="H69" s="204"/>
      <c r="I69" s="63"/>
      <c r="J69" s="64"/>
      <c r="K69" s="64"/>
      <c r="L69" s="64"/>
      <c r="M69" s="65"/>
      <c r="N69" s="66"/>
      <c r="O69" s="66"/>
      <c r="P69" s="66"/>
      <c r="R69" s="215"/>
    </row>
    <row r="70" spans="1:18" x14ac:dyDescent="0.2">
      <c r="A70" s="220"/>
      <c r="B70" s="95"/>
      <c r="C70" s="221"/>
      <c r="D70" s="222"/>
      <c r="E70" s="95"/>
      <c r="F70" s="221"/>
      <c r="G70" s="59"/>
      <c r="H70" s="204"/>
      <c r="I70" s="63"/>
      <c r="J70" s="64"/>
      <c r="K70" s="64"/>
      <c r="L70" s="64"/>
      <c r="M70" s="65"/>
      <c r="N70" s="66"/>
      <c r="O70" s="66"/>
      <c r="P70" s="66"/>
      <c r="R70" s="215"/>
    </row>
    <row r="71" spans="1:18" x14ac:dyDescent="0.2">
      <c r="A71" s="220"/>
      <c r="B71" s="95"/>
      <c r="C71" s="221"/>
      <c r="D71" s="222"/>
      <c r="E71" s="95"/>
      <c r="F71" s="221"/>
      <c r="G71" s="59"/>
      <c r="H71" s="204"/>
      <c r="I71" s="63"/>
      <c r="J71" s="64"/>
      <c r="K71" s="64"/>
      <c r="L71" s="64"/>
      <c r="M71" s="65"/>
      <c r="N71" s="66"/>
      <c r="O71" s="66"/>
      <c r="P71" s="66"/>
      <c r="R71" s="215"/>
    </row>
    <row r="72" spans="1:18" x14ac:dyDescent="0.2">
      <c r="A72" s="220"/>
      <c r="B72" s="95"/>
      <c r="C72" s="221"/>
      <c r="D72" s="222"/>
      <c r="E72" s="95"/>
      <c r="F72" s="221"/>
      <c r="G72" s="59"/>
      <c r="H72" s="204"/>
      <c r="I72" s="63"/>
      <c r="J72" s="64"/>
      <c r="K72" s="64"/>
      <c r="L72" s="64"/>
      <c r="M72" s="65"/>
      <c r="N72" s="66"/>
      <c r="O72" s="66"/>
      <c r="P72" s="66"/>
      <c r="R72" s="215"/>
    </row>
    <row r="73" spans="1:18" x14ac:dyDescent="0.2">
      <c r="A73" s="220"/>
      <c r="B73" s="95"/>
      <c r="C73" s="221"/>
      <c r="D73" s="222"/>
      <c r="E73" s="95"/>
      <c r="F73" s="221"/>
      <c r="G73" s="59"/>
      <c r="H73" s="204"/>
      <c r="I73" s="63"/>
      <c r="J73" s="64"/>
      <c r="K73" s="64"/>
      <c r="L73" s="64"/>
      <c r="M73" s="65"/>
      <c r="N73" s="66"/>
      <c r="O73" s="66"/>
      <c r="P73" s="66"/>
      <c r="R73" s="215"/>
    </row>
    <row r="74" spans="1:18" x14ac:dyDescent="0.2">
      <c r="A74" s="220"/>
      <c r="B74" s="95"/>
      <c r="C74" s="221"/>
      <c r="D74" s="222"/>
      <c r="E74" s="95"/>
      <c r="F74" s="221"/>
      <c r="G74" s="59"/>
      <c r="H74" s="204"/>
      <c r="I74" s="63"/>
      <c r="J74" s="64"/>
      <c r="K74" s="64"/>
      <c r="L74" s="64"/>
      <c r="M74" s="65"/>
      <c r="N74" s="66"/>
      <c r="O74" s="66"/>
      <c r="P74" s="66"/>
      <c r="R74" s="215"/>
    </row>
    <row r="75" spans="1:18" x14ac:dyDescent="0.2">
      <c r="A75" s="220"/>
      <c r="B75" s="95"/>
      <c r="C75" s="221"/>
      <c r="D75" s="222"/>
      <c r="E75" s="95"/>
      <c r="F75" s="221"/>
      <c r="G75" s="59"/>
      <c r="H75" s="204"/>
      <c r="I75" s="63"/>
      <c r="J75" s="64"/>
      <c r="K75" s="64"/>
      <c r="L75" s="64"/>
      <c r="M75" s="65"/>
      <c r="N75" s="66"/>
      <c r="O75" s="66"/>
      <c r="P75" s="66"/>
      <c r="R75" s="215"/>
    </row>
    <row r="76" spans="1:18" x14ac:dyDescent="0.2">
      <c r="A76" s="220"/>
      <c r="B76" s="95"/>
      <c r="C76" s="221"/>
      <c r="D76" s="222"/>
      <c r="E76" s="95"/>
      <c r="F76" s="221"/>
      <c r="G76" s="59"/>
      <c r="H76" s="204"/>
      <c r="I76" s="63"/>
      <c r="J76" s="64"/>
      <c r="K76" s="64"/>
      <c r="L76" s="64"/>
      <c r="M76" s="65"/>
      <c r="N76" s="66"/>
      <c r="O76" s="66"/>
      <c r="P76" s="66"/>
      <c r="R76" s="215"/>
    </row>
    <row r="77" spans="1:18" x14ac:dyDescent="0.2">
      <c r="A77" s="220"/>
      <c r="B77" s="95"/>
      <c r="C77" s="221"/>
      <c r="D77" s="222"/>
      <c r="E77" s="95"/>
      <c r="F77" s="221"/>
      <c r="G77" s="59"/>
      <c r="H77" s="204"/>
      <c r="I77" s="63"/>
      <c r="J77" s="64"/>
      <c r="K77" s="64"/>
      <c r="L77" s="64"/>
      <c r="M77" s="65"/>
      <c r="N77" s="66"/>
      <c r="O77" s="66"/>
      <c r="P77" s="66"/>
      <c r="R77" s="215"/>
    </row>
    <row r="78" spans="1:18" x14ac:dyDescent="0.2">
      <c r="A78" s="220"/>
      <c r="B78" s="95"/>
      <c r="C78" s="221"/>
      <c r="D78" s="222"/>
      <c r="E78" s="95"/>
      <c r="F78" s="221"/>
      <c r="G78" s="59"/>
      <c r="H78" s="204"/>
      <c r="I78" s="63"/>
      <c r="J78" s="64"/>
      <c r="K78" s="64"/>
      <c r="L78" s="64"/>
      <c r="M78" s="65"/>
      <c r="N78" s="66"/>
      <c r="O78" s="66"/>
      <c r="P78" s="66"/>
      <c r="R78" s="215"/>
    </row>
    <row r="79" spans="1:18" x14ac:dyDescent="0.2">
      <c r="A79" s="220"/>
      <c r="B79" s="95"/>
      <c r="C79" s="221"/>
      <c r="D79" s="222"/>
      <c r="E79" s="95"/>
      <c r="F79" s="221"/>
      <c r="G79" s="59"/>
      <c r="H79" s="204"/>
      <c r="I79" s="63"/>
      <c r="J79" s="64"/>
      <c r="K79" s="64"/>
      <c r="L79" s="64"/>
      <c r="M79" s="65"/>
      <c r="N79" s="66"/>
      <c r="O79" s="66"/>
      <c r="P79" s="66"/>
      <c r="R79" s="215"/>
    </row>
    <row r="80" spans="1:18" x14ac:dyDescent="0.2">
      <c r="A80" s="220"/>
      <c r="B80" s="95"/>
      <c r="C80" s="221"/>
      <c r="D80" s="222"/>
      <c r="E80" s="95"/>
      <c r="F80" s="221"/>
      <c r="G80" s="59"/>
      <c r="H80" s="204"/>
      <c r="I80" s="63"/>
      <c r="J80" s="64"/>
      <c r="K80" s="64"/>
      <c r="L80" s="64"/>
      <c r="M80" s="65"/>
      <c r="N80" s="66"/>
      <c r="O80" s="66"/>
      <c r="P80" s="66"/>
      <c r="R80" s="215"/>
    </row>
    <row r="81" spans="1:18" x14ac:dyDescent="0.2">
      <c r="A81" s="220"/>
      <c r="B81" s="95"/>
      <c r="C81" s="221"/>
      <c r="D81" s="222"/>
      <c r="E81" s="95"/>
      <c r="F81" s="221"/>
      <c r="G81" s="59"/>
      <c r="H81" s="204"/>
      <c r="I81" s="63"/>
      <c r="J81" s="64"/>
      <c r="K81" s="64"/>
      <c r="L81" s="64"/>
      <c r="M81" s="65"/>
      <c r="N81" s="66"/>
      <c r="O81" s="66"/>
      <c r="P81" s="66"/>
      <c r="R81" s="215"/>
    </row>
    <row r="82" spans="1:18" x14ac:dyDescent="0.2">
      <c r="A82" s="220"/>
      <c r="B82" s="95"/>
      <c r="C82" s="221"/>
      <c r="D82" s="222"/>
      <c r="E82" s="95"/>
      <c r="F82" s="221"/>
      <c r="G82" s="59"/>
      <c r="H82" s="204"/>
      <c r="I82" s="63"/>
      <c r="J82" s="64"/>
      <c r="K82" s="64"/>
      <c r="L82" s="64"/>
      <c r="M82" s="65"/>
      <c r="N82" s="66"/>
      <c r="O82" s="66"/>
      <c r="P82" s="66"/>
      <c r="R82" s="215"/>
    </row>
    <row r="83" spans="1:18" x14ac:dyDescent="0.2">
      <c r="A83" s="220"/>
      <c r="B83" s="95"/>
      <c r="C83" s="221"/>
      <c r="D83" s="222"/>
      <c r="E83" s="95"/>
      <c r="F83" s="221"/>
      <c r="G83" s="59"/>
      <c r="H83" s="204"/>
      <c r="I83" s="63"/>
      <c r="J83" s="64"/>
      <c r="K83" s="64"/>
      <c r="L83" s="64"/>
      <c r="M83" s="65"/>
      <c r="N83" s="66"/>
      <c r="O83" s="66"/>
      <c r="P83" s="66"/>
      <c r="R83" s="215"/>
    </row>
    <row r="84" spans="1:18" x14ac:dyDescent="0.2">
      <c r="A84" s="220"/>
      <c r="B84" s="95"/>
      <c r="C84" s="221"/>
      <c r="D84" s="222"/>
      <c r="E84" s="95"/>
      <c r="F84" s="221"/>
      <c r="G84" s="59"/>
      <c r="H84" s="204"/>
      <c r="I84" s="63"/>
      <c r="J84" s="64"/>
      <c r="K84" s="64"/>
      <c r="L84" s="64"/>
      <c r="M84" s="65"/>
      <c r="N84" s="66"/>
      <c r="O84" s="66"/>
      <c r="P84" s="66"/>
      <c r="R84" s="215"/>
    </row>
    <row r="85" spans="1:18" x14ac:dyDescent="0.2">
      <c r="A85" s="220"/>
      <c r="B85" s="95"/>
      <c r="C85" s="221"/>
      <c r="D85" s="222"/>
      <c r="E85" s="95"/>
      <c r="F85" s="221"/>
      <c r="G85" s="59"/>
      <c r="H85" s="204"/>
      <c r="I85" s="63"/>
      <c r="J85" s="64"/>
      <c r="K85" s="64"/>
      <c r="L85" s="64"/>
      <c r="M85" s="65"/>
      <c r="N85" s="66"/>
      <c r="O85" s="66"/>
      <c r="P85" s="66"/>
      <c r="R85" s="215"/>
    </row>
    <row r="86" spans="1:18" x14ac:dyDescent="0.2">
      <c r="A86" s="220"/>
      <c r="B86" s="95"/>
      <c r="C86" s="221"/>
      <c r="D86" s="222"/>
      <c r="E86" s="95"/>
      <c r="F86" s="221"/>
      <c r="G86" s="59"/>
      <c r="H86" s="204"/>
      <c r="I86" s="63"/>
      <c r="J86" s="64"/>
      <c r="K86" s="64"/>
      <c r="L86" s="64"/>
      <c r="M86" s="65"/>
      <c r="N86" s="66"/>
      <c r="O86" s="66"/>
      <c r="P86" s="66"/>
      <c r="R86" s="215"/>
    </row>
    <row r="87" spans="1:18" x14ac:dyDescent="0.2">
      <c r="A87" s="220"/>
      <c r="B87" s="95"/>
      <c r="C87" s="221"/>
      <c r="D87" s="222"/>
      <c r="E87" s="95"/>
      <c r="F87" s="221"/>
      <c r="G87" s="59"/>
      <c r="H87" s="204"/>
      <c r="I87" s="63"/>
      <c r="J87" s="64"/>
      <c r="K87" s="64"/>
      <c r="L87" s="64"/>
      <c r="M87" s="65"/>
      <c r="N87" s="66"/>
      <c r="O87" s="66"/>
      <c r="P87" s="66"/>
      <c r="R87" s="215"/>
    </row>
    <row r="88" spans="1:18" x14ac:dyDescent="0.2">
      <c r="A88" s="220"/>
      <c r="B88" s="95"/>
      <c r="C88" s="221"/>
      <c r="D88" s="222"/>
      <c r="E88" s="95"/>
      <c r="F88" s="221"/>
      <c r="G88" s="59"/>
      <c r="H88" s="204"/>
      <c r="I88" s="63"/>
      <c r="J88" s="64"/>
      <c r="K88" s="64"/>
      <c r="L88" s="64"/>
      <c r="M88" s="65"/>
      <c r="N88" s="66"/>
      <c r="O88" s="66"/>
      <c r="P88" s="66"/>
      <c r="R88" s="215"/>
    </row>
    <row r="89" spans="1:18" x14ac:dyDescent="0.2">
      <c r="A89" s="220"/>
      <c r="B89" s="95"/>
      <c r="C89" s="221"/>
      <c r="D89" s="222"/>
      <c r="E89" s="95"/>
      <c r="F89" s="221"/>
      <c r="G89" s="59"/>
      <c r="H89" s="204"/>
      <c r="I89" s="63"/>
      <c r="J89" s="64"/>
      <c r="K89" s="64"/>
      <c r="L89" s="64"/>
      <c r="M89" s="65"/>
      <c r="N89" s="66"/>
      <c r="O89" s="66"/>
      <c r="P89" s="66"/>
      <c r="R89" s="215"/>
    </row>
    <row r="90" spans="1:18" x14ac:dyDescent="0.2">
      <c r="A90" s="220"/>
      <c r="B90" s="95"/>
      <c r="C90" s="221"/>
      <c r="D90" s="222"/>
      <c r="E90" s="95"/>
      <c r="F90" s="221"/>
      <c r="G90" s="59"/>
      <c r="H90" s="204"/>
      <c r="I90" s="63"/>
      <c r="J90" s="64"/>
      <c r="K90" s="64"/>
      <c r="L90" s="64"/>
      <c r="M90" s="65"/>
      <c r="N90" s="66"/>
      <c r="O90" s="66"/>
      <c r="P90" s="66"/>
      <c r="R90" s="215"/>
    </row>
    <row r="91" spans="1:18" x14ac:dyDescent="0.2">
      <c r="A91" s="220"/>
      <c r="B91" s="95"/>
      <c r="C91" s="221"/>
      <c r="D91" s="222"/>
      <c r="E91" s="95"/>
      <c r="F91" s="221"/>
      <c r="G91" s="59"/>
      <c r="H91" s="204"/>
      <c r="I91" s="63"/>
      <c r="J91" s="64"/>
      <c r="K91" s="64"/>
      <c r="L91" s="64"/>
      <c r="M91" s="65"/>
      <c r="N91" s="66"/>
      <c r="O91" s="66"/>
      <c r="P91" s="66"/>
      <c r="R91" s="215"/>
    </row>
    <row r="92" spans="1:18" x14ac:dyDescent="0.2">
      <c r="A92" s="220"/>
      <c r="B92" s="95"/>
      <c r="C92" s="221"/>
      <c r="D92" s="222"/>
      <c r="E92" s="95"/>
      <c r="F92" s="221"/>
      <c r="G92" s="59"/>
      <c r="H92" s="204"/>
      <c r="I92" s="63"/>
      <c r="J92" s="64"/>
      <c r="K92" s="64"/>
      <c r="L92" s="64"/>
      <c r="M92" s="65"/>
      <c r="N92" s="66"/>
      <c r="O92" s="66"/>
      <c r="P92" s="66"/>
      <c r="R92" s="215"/>
    </row>
    <row r="93" spans="1:18" x14ac:dyDescent="0.2">
      <c r="A93" s="220"/>
      <c r="B93" s="95"/>
      <c r="C93" s="221"/>
      <c r="D93" s="222"/>
      <c r="E93" s="95"/>
      <c r="F93" s="221"/>
      <c r="G93" s="59"/>
      <c r="H93" s="204"/>
      <c r="I93" s="63"/>
      <c r="J93" s="64"/>
      <c r="K93" s="64"/>
      <c r="L93" s="64"/>
      <c r="M93" s="65"/>
      <c r="N93" s="66"/>
      <c r="O93" s="66"/>
      <c r="P93" s="66"/>
      <c r="R93" s="215"/>
    </row>
    <row r="94" spans="1:18" x14ac:dyDescent="0.2">
      <c r="A94" s="220"/>
      <c r="B94" s="95"/>
      <c r="C94" s="221"/>
      <c r="D94" s="222"/>
      <c r="E94" s="95"/>
      <c r="F94" s="221"/>
      <c r="G94" s="59"/>
      <c r="H94" s="204"/>
      <c r="I94" s="63"/>
      <c r="J94" s="64"/>
      <c r="K94" s="64"/>
      <c r="L94" s="64"/>
      <c r="M94" s="65"/>
      <c r="N94" s="66"/>
      <c r="O94" s="66"/>
      <c r="P94" s="66"/>
      <c r="R94" s="215"/>
    </row>
    <row r="95" spans="1:18" x14ac:dyDescent="0.2">
      <c r="A95" s="220"/>
      <c r="B95" s="95"/>
      <c r="C95" s="221"/>
      <c r="D95" s="222"/>
      <c r="E95" s="95"/>
      <c r="F95" s="221"/>
      <c r="G95" s="59"/>
      <c r="H95" s="204"/>
      <c r="I95" s="63"/>
      <c r="J95" s="64"/>
      <c r="K95" s="64"/>
      <c r="L95" s="64"/>
      <c r="M95" s="65"/>
      <c r="N95" s="66"/>
      <c r="O95" s="66"/>
      <c r="P95" s="66"/>
      <c r="R95" s="215"/>
    </row>
    <row r="96" spans="1:18" x14ac:dyDescent="0.2">
      <c r="A96" s="220"/>
      <c r="B96" s="95"/>
      <c r="C96" s="221"/>
      <c r="D96" s="222"/>
      <c r="E96" s="95"/>
      <c r="F96" s="221"/>
      <c r="G96" s="59"/>
      <c r="H96" s="204"/>
      <c r="I96" s="63"/>
      <c r="J96" s="64"/>
      <c r="K96" s="64"/>
      <c r="L96" s="64"/>
      <c r="M96" s="65"/>
      <c r="N96" s="66"/>
      <c r="O96" s="66"/>
      <c r="P96" s="66"/>
      <c r="R96" s="215"/>
    </row>
    <row r="97" spans="1:18" x14ac:dyDescent="0.2">
      <c r="A97" s="220"/>
      <c r="B97" s="95"/>
      <c r="C97" s="221"/>
      <c r="D97" s="222"/>
      <c r="E97" s="95"/>
      <c r="F97" s="221"/>
      <c r="G97" s="59"/>
      <c r="H97" s="204"/>
      <c r="I97" s="63"/>
      <c r="J97" s="64"/>
      <c r="K97" s="64"/>
      <c r="L97" s="64"/>
      <c r="M97" s="65"/>
      <c r="N97" s="66"/>
      <c r="O97" s="66"/>
      <c r="P97" s="66"/>
      <c r="R97" s="215"/>
    </row>
    <row r="98" spans="1:18" x14ac:dyDescent="0.2">
      <c r="A98" s="220"/>
      <c r="B98" s="95"/>
      <c r="C98" s="221"/>
      <c r="D98" s="222"/>
      <c r="E98" s="95"/>
      <c r="F98" s="221"/>
      <c r="G98" s="59"/>
      <c r="H98" s="204"/>
      <c r="I98" s="63"/>
      <c r="J98" s="64"/>
      <c r="K98" s="64"/>
      <c r="L98" s="64"/>
      <c r="M98" s="65"/>
      <c r="N98" s="66"/>
      <c r="O98" s="66"/>
      <c r="P98" s="66"/>
      <c r="R98" s="215"/>
    </row>
    <row r="99" spans="1:18" x14ac:dyDescent="0.2">
      <c r="A99" s="220"/>
      <c r="B99" s="95"/>
      <c r="C99" s="221"/>
      <c r="D99" s="222"/>
      <c r="E99" s="95"/>
      <c r="F99" s="221"/>
      <c r="G99" s="59"/>
      <c r="H99" s="204"/>
      <c r="I99" s="63"/>
      <c r="J99" s="64"/>
      <c r="K99" s="64"/>
      <c r="L99" s="64"/>
      <c r="M99" s="65"/>
      <c r="N99" s="66"/>
      <c r="O99" s="66"/>
      <c r="P99" s="66"/>
      <c r="R99" s="215"/>
    </row>
    <row r="100" spans="1:18" x14ac:dyDescent="0.2">
      <c r="A100" s="220"/>
      <c r="B100" s="95"/>
      <c r="C100" s="221"/>
      <c r="D100" s="222"/>
      <c r="E100" s="95"/>
      <c r="F100" s="221"/>
      <c r="G100" s="59"/>
      <c r="H100" s="204"/>
      <c r="I100" s="63"/>
      <c r="J100" s="64"/>
      <c r="K100" s="64"/>
      <c r="L100" s="64"/>
      <c r="M100" s="65"/>
      <c r="N100" s="66"/>
      <c r="O100" s="66"/>
      <c r="P100" s="66"/>
      <c r="R100" s="215"/>
    </row>
    <row r="101" spans="1:18" x14ac:dyDescent="0.2">
      <c r="A101" s="220"/>
      <c r="B101" s="95"/>
      <c r="C101" s="221"/>
      <c r="D101" s="222"/>
      <c r="E101" s="95"/>
      <c r="F101" s="221"/>
      <c r="G101" s="59"/>
      <c r="H101" s="204"/>
      <c r="I101" s="63"/>
      <c r="J101" s="64"/>
      <c r="K101" s="64"/>
      <c r="L101" s="64"/>
      <c r="M101" s="65"/>
      <c r="N101" s="66"/>
      <c r="O101" s="66"/>
      <c r="P101" s="66"/>
      <c r="R101" s="215"/>
    </row>
    <row r="102" spans="1:18" x14ac:dyDescent="0.2">
      <c r="A102" s="220"/>
      <c r="B102" s="95"/>
      <c r="C102" s="221"/>
      <c r="D102" s="222"/>
      <c r="E102" s="95"/>
      <c r="F102" s="221"/>
      <c r="G102" s="59"/>
      <c r="H102" s="204"/>
      <c r="I102" s="63"/>
      <c r="J102" s="64"/>
      <c r="K102" s="64"/>
      <c r="L102" s="64"/>
      <c r="M102" s="65"/>
      <c r="N102" s="66"/>
      <c r="O102" s="66"/>
      <c r="P102" s="66"/>
      <c r="R102" s="215"/>
    </row>
    <row r="103" spans="1:18" x14ac:dyDescent="0.2">
      <c r="A103" s="220"/>
      <c r="B103" s="95"/>
      <c r="C103" s="221"/>
      <c r="D103" s="222"/>
      <c r="E103" s="95"/>
      <c r="F103" s="221"/>
      <c r="G103" s="59"/>
      <c r="H103" s="204"/>
      <c r="I103" s="63"/>
      <c r="J103" s="64"/>
      <c r="K103" s="64"/>
      <c r="L103" s="64"/>
      <c r="M103" s="65"/>
      <c r="N103" s="66"/>
      <c r="O103" s="66"/>
      <c r="P103" s="66"/>
      <c r="R103" s="215"/>
    </row>
    <row r="104" spans="1:18" x14ac:dyDescent="0.2">
      <c r="A104" s="220"/>
      <c r="B104" s="95"/>
      <c r="C104" s="221"/>
      <c r="D104" s="222"/>
      <c r="E104" s="95"/>
      <c r="F104" s="221"/>
      <c r="G104" s="59"/>
      <c r="H104" s="204"/>
      <c r="I104" s="63"/>
      <c r="J104" s="64"/>
      <c r="K104" s="64"/>
      <c r="L104" s="64"/>
      <c r="M104" s="65"/>
      <c r="N104" s="66"/>
      <c r="O104" s="66"/>
      <c r="P104" s="66"/>
      <c r="R104" s="215"/>
    </row>
    <row r="105" spans="1:18" x14ac:dyDescent="0.2">
      <c r="A105" s="220"/>
      <c r="B105" s="95"/>
      <c r="C105" s="221"/>
      <c r="D105" s="222"/>
      <c r="E105" s="95"/>
      <c r="F105" s="221"/>
      <c r="G105" s="59"/>
      <c r="H105" s="204"/>
      <c r="I105" s="63"/>
      <c r="J105" s="64"/>
      <c r="K105" s="64"/>
      <c r="L105" s="64"/>
      <c r="M105" s="65"/>
      <c r="N105" s="66"/>
      <c r="O105" s="66"/>
      <c r="P105" s="66"/>
      <c r="R105" s="215"/>
    </row>
    <row r="106" spans="1:18" x14ac:dyDescent="0.2">
      <c r="A106" s="220"/>
      <c r="B106" s="95"/>
      <c r="C106" s="221"/>
      <c r="D106" s="222"/>
      <c r="E106" s="95"/>
      <c r="F106" s="221"/>
      <c r="G106" s="59"/>
      <c r="H106" s="204"/>
      <c r="I106" s="63"/>
      <c r="J106" s="64"/>
      <c r="K106" s="64"/>
      <c r="L106" s="64"/>
      <c r="M106" s="65"/>
      <c r="N106" s="66"/>
      <c r="O106" s="66"/>
      <c r="P106" s="66"/>
      <c r="R106" s="215"/>
    </row>
    <row r="107" spans="1:18" x14ac:dyDescent="0.2">
      <c r="A107" s="220"/>
      <c r="B107" s="95"/>
      <c r="C107" s="221"/>
      <c r="D107" s="222"/>
      <c r="E107" s="95"/>
      <c r="F107" s="221"/>
      <c r="G107" s="59"/>
      <c r="H107" s="204"/>
      <c r="I107" s="63"/>
      <c r="J107" s="64"/>
      <c r="K107" s="64"/>
      <c r="L107" s="64"/>
      <c r="M107" s="65"/>
      <c r="N107" s="66"/>
      <c r="O107" s="66"/>
      <c r="P107" s="66"/>
      <c r="R107" s="215"/>
    </row>
    <row r="108" spans="1:18" x14ac:dyDescent="0.2">
      <c r="A108" s="220"/>
      <c r="B108" s="95"/>
      <c r="C108" s="221"/>
      <c r="D108" s="222"/>
      <c r="E108" s="95"/>
      <c r="F108" s="221"/>
      <c r="G108" s="59"/>
      <c r="H108" s="204"/>
      <c r="I108" s="63"/>
      <c r="J108" s="64"/>
      <c r="K108" s="64"/>
      <c r="L108" s="64"/>
      <c r="M108" s="65"/>
      <c r="N108" s="66"/>
      <c r="O108" s="66"/>
      <c r="P108" s="66"/>
      <c r="R108" s="215"/>
    </row>
    <row r="109" spans="1:18" x14ac:dyDescent="0.2">
      <c r="A109" s="220"/>
      <c r="B109" s="95"/>
      <c r="C109" s="221"/>
      <c r="D109" s="222"/>
      <c r="E109" s="95"/>
      <c r="F109" s="221"/>
      <c r="G109" s="59"/>
      <c r="H109" s="204"/>
      <c r="I109" s="63"/>
      <c r="J109" s="64"/>
      <c r="K109" s="64"/>
      <c r="L109" s="64"/>
      <c r="M109" s="65"/>
      <c r="N109" s="66"/>
      <c r="O109" s="66"/>
      <c r="P109" s="66"/>
      <c r="R109" s="215"/>
    </row>
    <row r="110" spans="1:18" x14ac:dyDescent="0.2">
      <c r="A110" s="220"/>
      <c r="B110" s="95"/>
      <c r="C110" s="221"/>
      <c r="D110" s="222"/>
      <c r="E110" s="95"/>
      <c r="F110" s="221"/>
      <c r="G110" s="59"/>
      <c r="H110" s="204"/>
      <c r="I110" s="63"/>
      <c r="J110" s="64"/>
      <c r="K110" s="64"/>
      <c r="L110" s="64"/>
      <c r="M110" s="65"/>
      <c r="N110" s="66"/>
      <c r="O110" s="66"/>
      <c r="P110" s="66"/>
      <c r="R110" s="215"/>
    </row>
    <row r="111" spans="1:18" x14ac:dyDescent="0.2">
      <c r="A111" s="220"/>
      <c r="B111" s="95"/>
      <c r="C111" s="221"/>
      <c r="D111" s="222"/>
      <c r="E111" s="95"/>
      <c r="F111" s="221"/>
      <c r="G111" s="59"/>
      <c r="H111" s="204"/>
      <c r="I111" s="63"/>
      <c r="J111" s="64"/>
      <c r="K111" s="64"/>
      <c r="L111" s="64"/>
      <c r="M111" s="65"/>
      <c r="N111" s="66"/>
      <c r="O111" s="66"/>
      <c r="P111" s="66"/>
      <c r="R111" s="215"/>
    </row>
    <row r="112" spans="1:18" x14ac:dyDescent="0.2">
      <c r="A112" s="220"/>
      <c r="B112" s="95"/>
      <c r="C112" s="221"/>
      <c r="D112" s="222"/>
      <c r="E112" s="95"/>
      <c r="F112" s="221"/>
      <c r="G112" s="59"/>
      <c r="H112" s="204"/>
      <c r="I112" s="63"/>
      <c r="J112" s="64"/>
      <c r="K112" s="64"/>
      <c r="L112" s="64"/>
      <c r="M112" s="65"/>
      <c r="N112" s="66"/>
      <c r="O112" s="66"/>
      <c r="P112" s="66"/>
      <c r="R112" s="215"/>
    </row>
    <row r="113" spans="1:18" x14ac:dyDescent="0.2">
      <c r="A113" s="220"/>
      <c r="B113" s="95"/>
      <c r="C113" s="221"/>
      <c r="D113" s="222"/>
      <c r="E113" s="95"/>
      <c r="F113" s="221"/>
      <c r="G113" s="59"/>
      <c r="H113" s="204"/>
      <c r="I113" s="63"/>
      <c r="J113" s="64"/>
      <c r="K113" s="64"/>
      <c r="L113" s="64"/>
      <c r="M113" s="65"/>
      <c r="N113" s="66"/>
      <c r="O113" s="66"/>
      <c r="P113" s="66"/>
      <c r="R113" s="215"/>
    </row>
    <row r="114" spans="1:18" x14ac:dyDescent="0.2">
      <c r="A114" s="220"/>
      <c r="B114" s="95"/>
      <c r="C114" s="221"/>
      <c r="D114" s="222"/>
      <c r="E114" s="95"/>
      <c r="F114" s="221"/>
      <c r="G114" s="59"/>
      <c r="H114" s="204"/>
      <c r="I114" s="63"/>
      <c r="J114" s="64"/>
      <c r="K114" s="64"/>
      <c r="L114" s="64"/>
      <c r="M114" s="65"/>
      <c r="N114" s="66"/>
      <c r="O114" s="66"/>
      <c r="P114" s="66"/>
      <c r="R114" s="215"/>
    </row>
    <row r="115" spans="1:18" x14ac:dyDescent="0.2">
      <c r="A115" s="220"/>
      <c r="B115" s="95"/>
      <c r="C115" s="221"/>
      <c r="D115" s="222"/>
      <c r="E115" s="95"/>
      <c r="F115" s="221"/>
      <c r="G115" s="59"/>
      <c r="H115" s="204"/>
      <c r="I115" s="63"/>
      <c r="J115" s="64"/>
      <c r="K115" s="64"/>
      <c r="L115" s="64"/>
      <c r="M115" s="65"/>
      <c r="N115" s="66"/>
      <c r="O115" s="66"/>
      <c r="P115" s="66"/>
      <c r="R115" s="215"/>
    </row>
    <row r="116" spans="1:18" x14ac:dyDescent="0.2">
      <c r="A116" s="220"/>
      <c r="B116" s="95"/>
      <c r="C116" s="221"/>
      <c r="D116" s="222"/>
      <c r="E116" s="95"/>
      <c r="F116" s="221"/>
      <c r="G116" s="59"/>
      <c r="H116" s="204"/>
      <c r="I116" s="63"/>
      <c r="J116" s="64"/>
      <c r="K116" s="64"/>
      <c r="L116" s="64"/>
      <c r="M116" s="65"/>
      <c r="N116" s="66"/>
      <c r="O116" s="66"/>
      <c r="P116" s="66"/>
      <c r="R116" s="215"/>
    </row>
    <row r="117" spans="1:18" x14ac:dyDescent="0.2">
      <c r="A117" s="220"/>
      <c r="B117" s="95"/>
      <c r="C117" s="221"/>
      <c r="D117" s="222"/>
      <c r="E117" s="95"/>
      <c r="F117" s="221"/>
      <c r="G117" s="59"/>
      <c r="H117" s="204"/>
      <c r="I117" s="63"/>
      <c r="J117" s="64"/>
      <c r="K117" s="64"/>
      <c r="L117" s="64"/>
      <c r="M117" s="65"/>
      <c r="N117" s="66"/>
      <c r="O117" s="66"/>
      <c r="P117" s="66"/>
      <c r="R117" s="215"/>
    </row>
    <row r="118" spans="1:18" x14ac:dyDescent="0.2">
      <c r="A118" s="220"/>
      <c r="B118" s="95"/>
      <c r="C118" s="221"/>
      <c r="D118" s="222"/>
      <c r="E118" s="95"/>
      <c r="F118" s="221"/>
      <c r="G118" s="59"/>
      <c r="H118" s="204"/>
      <c r="I118" s="63"/>
      <c r="J118" s="64"/>
      <c r="K118" s="64"/>
      <c r="L118" s="64"/>
      <c r="M118" s="65"/>
      <c r="N118" s="66"/>
      <c r="O118" s="66"/>
      <c r="P118" s="66"/>
      <c r="R118" s="215"/>
    </row>
    <row r="119" spans="1:18" x14ac:dyDescent="0.2">
      <c r="A119" s="220"/>
      <c r="B119" s="95"/>
      <c r="C119" s="221"/>
      <c r="D119" s="222"/>
      <c r="E119" s="95"/>
      <c r="F119" s="221"/>
      <c r="G119" s="59"/>
      <c r="H119" s="204"/>
      <c r="I119" s="63"/>
      <c r="J119" s="64"/>
      <c r="K119" s="64"/>
      <c r="L119" s="64"/>
      <c r="M119" s="65"/>
      <c r="N119" s="66"/>
      <c r="O119" s="66"/>
      <c r="P119" s="66"/>
      <c r="R119" s="215"/>
    </row>
    <row r="120" spans="1:18" x14ac:dyDescent="0.2">
      <c r="A120" s="220"/>
      <c r="B120" s="95"/>
      <c r="C120" s="221"/>
      <c r="D120" s="222"/>
      <c r="E120" s="95"/>
      <c r="F120" s="221"/>
      <c r="G120" s="59"/>
      <c r="H120" s="204"/>
      <c r="I120" s="63"/>
      <c r="J120" s="64"/>
      <c r="K120" s="64"/>
      <c r="L120" s="64"/>
      <c r="M120" s="65"/>
      <c r="N120" s="66"/>
      <c r="O120" s="66"/>
      <c r="P120" s="66"/>
      <c r="R120" s="215"/>
    </row>
    <row r="121" spans="1:18" x14ac:dyDescent="0.2">
      <c r="A121" s="220"/>
      <c r="B121" s="95"/>
      <c r="C121" s="221"/>
      <c r="D121" s="222"/>
      <c r="E121" s="95"/>
      <c r="F121" s="221"/>
      <c r="G121" s="59"/>
      <c r="H121" s="204"/>
      <c r="I121" s="63"/>
      <c r="J121" s="64"/>
      <c r="K121" s="64"/>
      <c r="L121" s="64"/>
      <c r="M121" s="65"/>
      <c r="N121" s="66"/>
      <c r="O121" s="66"/>
      <c r="P121" s="66"/>
      <c r="R121" s="215"/>
    </row>
    <row r="122" spans="1:18" x14ac:dyDescent="0.2">
      <c r="A122" s="220"/>
      <c r="B122" s="95"/>
      <c r="C122" s="221"/>
      <c r="D122" s="222"/>
      <c r="E122" s="95"/>
      <c r="F122" s="221"/>
      <c r="G122" s="59"/>
      <c r="H122" s="204"/>
      <c r="I122" s="63"/>
      <c r="J122" s="64"/>
      <c r="K122" s="64"/>
      <c r="L122" s="64"/>
      <c r="M122" s="65"/>
      <c r="N122" s="66"/>
      <c r="O122" s="66"/>
      <c r="P122" s="66"/>
      <c r="R122" s="215"/>
    </row>
    <row r="123" spans="1:18" x14ac:dyDescent="0.2">
      <c r="A123" s="220"/>
      <c r="B123" s="95"/>
      <c r="C123" s="221"/>
      <c r="D123" s="222"/>
      <c r="E123" s="95"/>
      <c r="F123" s="221"/>
      <c r="G123" s="59"/>
      <c r="H123" s="204"/>
      <c r="I123" s="63"/>
      <c r="J123" s="64"/>
      <c r="K123" s="64"/>
      <c r="L123" s="64"/>
      <c r="M123" s="65"/>
      <c r="N123" s="66"/>
      <c r="O123" s="66"/>
      <c r="P123" s="66"/>
      <c r="R123" s="215"/>
    </row>
    <row r="124" spans="1:18" x14ac:dyDescent="0.2">
      <c r="A124" s="220"/>
      <c r="B124" s="95"/>
      <c r="C124" s="221"/>
      <c r="D124" s="222"/>
      <c r="E124" s="95"/>
      <c r="F124" s="221"/>
      <c r="G124" s="59"/>
      <c r="H124" s="204"/>
      <c r="I124" s="63"/>
      <c r="J124" s="64"/>
      <c r="K124" s="64"/>
      <c r="L124" s="64"/>
      <c r="M124" s="65"/>
      <c r="N124" s="66"/>
      <c r="O124" s="66"/>
      <c r="P124" s="66"/>
      <c r="R124" s="215"/>
    </row>
    <row r="125" spans="1:18" x14ac:dyDescent="0.2">
      <c r="A125" s="220"/>
      <c r="B125" s="95"/>
      <c r="C125" s="221"/>
      <c r="D125" s="222"/>
      <c r="E125" s="95"/>
      <c r="F125" s="221"/>
      <c r="G125" s="59"/>
      <c r="H125" s="204"/>
      <c r="I125" s="63"/>
      <c r="J125" s="64"/>
      <c r="K125" s="64"/>
      <c r="L125" s="64"/>
      <c r="M125" s="65"/>
      <c r="N125" s="66"/>
      <c r="O125" s="66"/>
      <c r="P125" s="66"/>
      <c r="R125" s="215"/>
    </row>
    <row r="126" spans="1:18" x14ac:dyDescent="0.2">
      <c r="A126" s="220"/>
      <c r="B126" s="95"/>
      <c r="C126" s="221"/>
      <c r="D126" s="222"/>
      <c r="E126" s="95"/>
      <c r="F126" s="221"/>
      <c r="G126" s="59"/>
      <c r="H126" s="204"/>
      <c r="I126" s="63"/>
      <c r="J126" s="64"/>
      <c r="K126" s="64"/>
      <c r="L126" s="64"/>
      <c r="M126" s="65"/>
      <c r="N126" s="66"/>
      <c r="O126" s="66"/>
      <c r="P126" s="66"/>
      <c r="R126" s="215"/>
    </row>
    <row r="127" spans="1:18" x14ac:dyDescent="0.2">
      <c r="A127" s="220"/>
      <c r="B127" s="95"/>
      <c r="C127" s="221"/>
      <c r="D127" s="222"/>
      <c r="E127" s="95"/>
      <c r="F127" s="221"/>
      <c r="G127" s="59"/>
      <c r="H127" s="204"/>
      <c r="I127" s="63"/>
      <c r="J127" s="64"/>
      <c r="K127" s="64"/>
      <c r="L127" s="64"/>
      <c r="M127" s="65"/>
      <c r="N127" s="66"/>
      <c r="O127" s="66"/>
      <c r="P127" s="66"/>
      <c r="R127" s="215"/>
    </row>
    <row r="128" spans="1:18" x14ac:dyDescent="0.2">
      <c r="A128" s="220"/>
      <c r="B128" s="95"/>
      <c r="C128" s="221"/>
      <c r="D128" s="222"/>
      <c r="E128" s="95"/>
      <c r="F128" s="221"/>
      <c r="G128" s="59"/>
      <c r="H128" s="204"/>
      <c r="I128" s="63"/>
      <c r="J128" s="64"/>
      <c r="K128" s="64"/>
      <c r="L128" s="64"/>
      <c r="M128" s="65"/>
      <c r="N128" s="66"/>
      <c r="O128" s="66"/>
      <c r="P128" s="66"/>
      <c r="R128" s="215"/>
    </row>
    <row r="129" spans="1:18" x14ac:dyDescent="0.2">
      <c r="A129" s="220"/>
      <c r="B129" s="95"/>
      <c r="C129" s="221"/>
      <c r="D129" s="222"/>
      <c r="E129" s="95"/>
      <c r="F129" s="221"/>
      <c r="G129" s="59"/>
      <c r="H129" s="204"/>
      <c r="I129" s="63"/>
      <c r="J129" s="64"/>
      <c r="K129" s="64"/>
      <c r="L129" s="64"/>
      <c r="M129" s="65"/>
      <c r="N129" s="66"/>
      <c r="O129" s="66"/>
      <c r="P129" s="66"/>
      <c r="R129" s="215"/>
    </row>
    <row r="130" spans="1:18" x14ac:dyDescent="0.2">
      <c r="A130" s="220"/>
      <c r="B130" s="95"/>
      <c r="C130" s="221"/>
      <c r="D130" s="222"/>
      <c r="E130" s="95"/>
      <c r="F130" s="221"/>
      <c r="G130" s="59"/>
      <c r="H130" s="204"/>
      <c r="I130" s="63"/>
      <c r="J130" s="64"/>
      <c r="K130" s="64"/>
      <c r="L130" s="64"/>
      <c r="M130" s="65"/>
      <c r="N130" s="66"/>
      <c r="O130" s="66"/>
      <c r="P130" s="66"/>
      <c r="R130" s="215"/>
    </row>
    <row r="131" spans="1:18" x14ac:dyDescent="0.2">
      <c r="A131" s="220"/>
      <c r="B131" s="95"/>
      <c r="C131" s="221"/>
      <c r="D131" s="222"/>
      <c r="E131" s="95"/>
      <c r="F131" s="221"/>
      <c r="G131" s="59"/>
      <c r="H131" s="204"/>
      <c r="I131" s="63"/>
      <c r="J131" s="64"/>
      <c r="K131" s="64"/>
      <c r="L131" s="64"/>
      <c r="M131" s="65"/>
      <c r="N131" s="66"/>
      <c r="O131" s="66"/>
      <c r="P131" s="66"/>
      <c r="R131" s="215"/>
    </row>
    <row r="132" spans="1:18" x14ac:dyDescent="0.2">
      <c r="A132" s="220"/>
      <c r="B132" s="95"/>
      <c r="C132" s="221"/>
      <c r="D132" s="222"/>
      <c r="E132" s="95"/>
      <c r="F132" s="221"/>
      <c r="G132" s="59"/>
      <c r="H132" s="204"/>
      <c r="I132" s="63"/>
      <c r="J132" s="64"/>
      <c r="K132" s="64"/>
      <c r="L132" s="64"/>
      <c r="M132" s="65"/>
      <c r="N132" s="66"/>
      <c r="O132" s="66"/>
      <c r="P132" s="66"/>
      <c r="R132" s="215"/>
    </row>
    <row r="133" spans="1:18" x14ac:dyDescent="0.2">
      <c r="A133" s="220"/>
      <c r="B133" s="95"/>
      <c r="C133" s="221"/>
      <c r="D133" s="222"/>
      <c r="E133" s="95"/>
      <c r="F133" s="221"/>
      <c r="G133" s="59"/>
      <c r="H133" s="204"/>
      <c r="I133" s="63"/>
      <c r="J133" s="64"/>
      <c r="K133" s="64"/>
      <c r="L133" s="64"/>
      <c r="M133" s="65"/>
      <c r="N133" s="66"/>
      <c r="O133" s="66"/>
      <c r="P133" s="66"/>
      <c r="R133" s="215"/>
    </row>
    <row r="134" spans="1:18" x14ac:dyDescent="0.2">
      <c r="A134" s="220"/>
      <c r="B134" s="95"/>
      <c r="C134" s="221"/>
      <c r="D134" s="222"/>
      <c r="E134" s="95"/>
      <c r="F134" s="221"/>
      <c r="G134" s="59"/>
      <c r="H134" s="204"/>
      <c r="I134" s="63"/>
      <c r="J134" s="64"/>
      <c r="K134" s="64"/>
      <c r="L134" s="64"/>
      <c r="M134" s="65"/>
      <c r="N134" s="66"/>
      <c r="O134" s="66"/>
      <c r="P134" s="66"/>
      <c r="R134" s="215"/>
    </row>
    <row r="135" spans="1:18" x14ac:dyDescent="0.2">
      <c r="A135" s="220"/>
      <c r="B135" s="95"/>
      <c r="C135" s="221"/>
      <c r="D135" s="222"/>
      <c r="E135" s="95"/>
      <c r="F135" s="221"/>
      <c r="G135" s="59"/>
      <c r="H135" s="204"/>
      <c r="I135" s="63"/>
      <c r="J135" s="64"/>
      <c r="K135" s="64"/>
      <c r="L135" s="64"/>
      <c r="M135" s="65"/>
      <c r="N135" s="66"/>
      <c r="O135" s="66"/>
      <c r="P135" s="66"/>
      <c r="R135" s="215"/>
    </row>
    <row r="136" spans="1:18" x14ac:dyDescent="0.2">
      <c r="A136" s="220"/>
      <c r="B136" s="95"/>
      <c r="C136" s="221"/>
      <c r="D136" s="222"/>
      <c r="E136" s="95"/>
      <c r="F136" s="221"/>
      <c r="G136" s="59"/>
      <c r="H136" s="204"/>
      <c r="I136" s="63"/>
      <c r="J136" s="64"/>
      <c r="K136" s="64"/>
      <c r="L136" s="64"/>
      <c r="M136" s="65"/>
      <c r="N136" s="66"/>
      <c r="O136" s="66"/>
      <c r="P136" s="66"/>
      <c r="R136" s="215"/>
    </row>
    <row r="137" spans="1:18" x14ac:dyDescent="0.2">
      <c r="A137" s="220"/>
      <c r="B137" s="95"/>
      <c r="C137" s="221"/>
      <c r="D137" s="222"/>
      <c r="E137" s="95"/>
      <c r="F137" s="221"/>
      <c r="G137" s="59"/>
      <c r="H137" s="204"/>
      <c r="I137" s="63"/>
      <c r="J137" s="64"/>
      <c r="K137" s="64"/>
      <c r="L137" s="64"/>
      <c r="M137" s="65"/>
      <c r="N137" s="66"/>
      <c r="O137" s="66"/>
      <c r="P137" s="66"/>
      <c r="R137" s="215"/>
    </row>
    <row r="138" spans="1:18" x14ac:dyDescent="0.2">
      <c r="A138" s="220"/>
      <c r="B138" s="95"/>
      <c r="C138" s="221"/>
      <c r="D138" s="222"/>
      <c r="E138" s="95"/>
      <c r="F138" s="221"/>
      <c r="G138" s="59"/>
      <c r="H138" s="204"/>
      <c r="I138" s="63"/>
      <c r="J138" s="64"/>
      <c r="K138" s="64"/>
      <c r="L138" s="64"/>
      <c r="M138" s="65"/>
      <c r="N138" s="66"/>
      <c r="O138" s="66"/>
      <c r="P138" s="66"/>
      <c r="R138" s="215"/>
    </row>
    <row r="139" spans="1:18" x14ac:dyDescent="0.2">
      <c r="A139" s="220"/>
      <c r="B139" s="95"/>
      <c r="C139" s="221"/>
      <c r="D139" s="222"/>
      <c r="E139" s="95"/>
      <c r="F139" s="221"/>
      <c r="G139" s="59"/>
      <c r="H139" s="204"/>
      <c r="I139" s="63"/>
      <c r="J139" s="64"/>
      <c r="K139" s="64"/>
      <c r="L139" s="64"/>
      <c r="M139" s="65"/>
      <c r="N139" s="66"/>
      <c r="O139" s="66"/>
      <c r="P139" s="66"/>
      <c r="R139" s="215"/>
    </row>
    <row r="140" spans="1:18" x14ac:dyDescent="0.2">
      <c r="A140" s="220"/>
      <c r="B140" s="95"/>
      <c r="C140" s="221"/>
      <c r="D140" s="222"/>
      <c r="E140" s="95"/>
      <c r="F140" s="221"/>
      <c r="G140" s="59"/>
      <c r="H140" s="204"/>
      <c r="I140" s="63"/>
      <c r="J140" s="64"/>
      <c r="K140" s="64"/>
      <c r="L140" s="64"/>
      <c r="M140" s="65"/>
      <c r="N140" s="66"/>
      <c r="O140" s="66"/>
      <c r="P140" s="66"/>
      <c r="R140" s="215"/>
    </row>
    <row r="141" spans="1:18" x14ac:dyDescent="0.2">
      <c r="A141" s="220"/>
      <c r="B141" s="95"/>
      <c r="C141" s="221"/>
      <c r="D141" s="222"/>
      <c r="E141" s="95"/>
      <c r="F141" s="221"/>
      <c r="G141" s="59"/>
      <c r="H141" s="204"/>
      <c r="I141" s="63"/>
      <c r="J141" s="64"/>
      <c r="K141" s="64"/>
      <c r="L141" s="64"/>
      <c r="M141" s="65"/>
      <c r="N141" s="66"/>
      <c r="O141" s="66"/>
      <c r="P141" s="66"/>
      <c r="R141" s="215"/>
    </row>
    <row r="142" spans="1:18" x14ac:dyDescent="0.2">
      <c r="A142" s="220"/>
      <c r="B142" s="95"/>
      <c r="C142" s="221"/>
      <c r="D142" s="222"/>
      <c r="E142" s="95"/>
      <c r="F142" s="221"/>
      <c r="G142" s="59"/>
      <c r="H142" s="204"/>
      <c r="I142" s="63"/>
      <c r="J142" s="64"/>
      <c r="K142" s="64"/>
      <c r="L142" s="64"/>
      <c r="M142" s="65"/>
      <c r="N142" s="66"/>
      <c r="O142" s="66"/>
      <c r="P142" s="66"/>
      <c r="R142" s="215"/>
    </row>
    <row r="143" spans="1:18" x14ac:dyDescent="0.2">
      <c r="A143" s="220"/>
      <c r="B143" s="95"/>
      <c r="C143" s="221"/>
      <c r="D143" s="222"/>
      <c r="E143" s="95"/>
      <c r="F143" s="221"/>
      <c r="G143" s="59"/>
      <c r="H143" s="204"/>
      <c r="I143" s="63"/>
      <c r="J143" s="64"/>
      <c r="K143" s="64"/>
      <c r="L143" s="64"/>
      <c r="M143" s="65"/>
      <c r="N143" s="66"/>
      <c r="O143" s="66"/>
      <c r="P143" s="66"/>
      <c r="R143" s="215"/>
    </row>
    <row r="144" spans="1:18" x14ac:dyDescent="0.2">
      <c r="A144" s="220"/>
      <c r="B144" s="95"/>
      <c r="C144" s="221"/>
      <c r="D144" s="222"/>
      <c r="E144" s="95"/>
      <c r="F144" s="221"/>
      <c r="G144" s="59"/>
      <c r="H144" s="204"/>
      <c r="I144" s="63"/>
      <c r="J144" s="64"/>
      <c r="K144" s="64"/>
      <c r="L144" s="64"/>
      <c r="M144" s="65"/>
      <c r="N144" s="66"/>
      <c r="O144" s="66"/>
      <c r="P144" s="66"/>
      <c r="R144" s="215"/>
    </row>
    <row r="145" spans="1:18" x14ac:dyDescent="0.2">
      <c r="A145" s="220"/>
      <c r="B145" s="95"/>
      <c r="C145" s="221"/>
      <c r="D145" s="222"/>
      <c r="E145" s="95"/>
      <c r="F145" s="221"/>
      <c r="G145" s="59"/>
      <c r="H145" s="204"/>
      <c r="I145" s="63"/>
      <c r="J145" s="64"/>
      <c r="K145" s="64"/>
      <c r="L145" s="64"/>
      <c r="M145" s="65"/>
      <c r="N145" s="66"/>
      <c r="O145" s="66"/>
      <c r="P145" s="66"/>
      <c r="R145" s="215"/>
    </row>
    <row r="146" spans="1:18" x14ac:dyDescent="0.2">
      <c r="A146" s="220"/>
      <c r="B146" s="95"/>
      <c r="C146" s="221"/>
      <c r="D146" s="222"/>
      <c r="E146" s="95"/>
      <c r="F146" s="221"/>
      <c r="G146" s="59"/>
      <c r="H146" s="204"/>
      <c r="I146" s="63"/>
      <c r="J146" s="64"/>
      <c r="K146" s="64"/>
      <c r="L146" s="64"/>
      <c r="M146" s="65"/>
      <c r="N146" s="66"/>
      <c r="O146" s="66"/>
      <c r="P146" s="66"/>
      <c r="R146" s="215"/>
    </row>
    <row r="147" spans="1:18" x14ac:dyDescent="0.2">
      <c r="A147" s="220"/>
      <c r="B147" s="95"/>
      <c r="C147" s="221"/>
      <c r="D147" s="222"/>
      <c r="E147" s="95"/>
      <c r="F147" s="221"/>
      <c r="G147" s="59"/>
      <c r="H147" s="204"/>
      <c r="I147" s="63"/>
      <c r="J147" s="64"/>
      <c r="K147" s="64"/>
      <c r="L147" s="64"/>
      <c r="M147" s="65"/>
      <c r="N147" s="66"/>
      <c r="O147" s="66"/>
      <c r="P147" s="66"/>
      <c r="R147" s="215"/>
    </row>
    <row r="148" spans="1:18" x14ac:dyDescent="0.2">
      <c r="A148" s="220"/>
      <c r="B148" s="95"/>
      <c r="C148" s="221"/>
      <c r="D148" s="222"/>
      <c r="E148" s="95"/>
      <c r="F148" s="221"/>
      <c r="G148" s="59"/>
      <c r="H148" s="204"/>
      <c r="I148" s="63"/>
      <c r="J148" s="64"/>
      <c r="K148" s="64"/>
      <c r="L148" s="64"/>
      <c r="M148" s="65"/>
      <c r="N148" s="66"/>
      <c r="O148" s="66"/>
      <c r="P148" s="66"/>
      <c r="R148" s="215"/>
    </row>
    <row r="149" spans="1:18" x14ac:dyDescent="0.2">
      <c r="A149" s="220"/>
      <c r="B149" s="95"/>
      <c r="C149" s="221"/>
      <c r="D149" s="222"/>
      <c r="E149" s="95"/>
      <c r="F149" s="221"/>
      <c r="G149" s="59"/>
      <c r="H149" s="204"/>
      <c r="I149" s="63"/>
      <c r="J149" s="64"/>
      <c r="K149" s="64"/>
      <c r="L149" s="64"/>
      <c r="M149" s="65"/>
      <c r="N149" s="66"/>
      <c r="O149" s="66"/>
      <c r="P149" s="66"/>
      <c r="R149" s="215"/>
    </row>
    <row r="150" spans="1:18" x14ac:dyDescent="0.2">
      <c r="A150" s="220"/>
      <c r="B150" s="95"/>
      <c r="C150" s="221"/>
      <c r="D150" s="222"/>
      <c r="E150" s="95"/>
      <c r="F150" s="221"/>
      <c r="G150" s="59"/>
      <c r="H150" s="204"/>
      <c r="I150" s="63"/>
      <c r="J150" s="64"/>
      <c r="K150" s="64"/>
      <c r="L150" s="64"/>
      <c r="M150" s="65"/>
      <c r="N150" s="66"/>
      <c r="O150" s="66"/>
      <c r="P150" s="66"/>
      <c r="R150" s="215"/>
    </row>
    <row r="151" spans="1:18" x14ac:dyDescent="0.2">
      <c r="A151" s="220"/>
      <c r="B151" s="95"/>
      <c r="C151" s="221"/>
      <c r="D151" s="222"/>
      <c r="E151" s="95"/>
      <c r="F151" s="221"/>
      <c r="G151" s="59"/>
      <c r="H151" s="204"/>
      <c r="I151" s="63"/>
      <c r="J151" s="64"/>
      <c r="K151" s="64"/>
      <c r="L151" s="64"/>
      <c r="M151" s="65"/>
      <c r="N151" s="66"/>
      <c r="O151" s="66"/>
      <c r="P151" s="66"/>
      <c r="R151" s="215"/>
    </row>
    <row r="152" spans="1:18" x14ac:dyDescent="0.2">
      <c r="A152" s="220"/>
      <c r="B152" s="95"/>
      <c r="C152" s="221"/>
      <c r="D152" s="222"/>
      <c r="E152" s="95"/>
      <c r="F152" s="221"/>
      <c r="G152" s="59"/>
      <c r="H152" s="204"/>
      <c r="I152" s="63"/>
      <c r="J152" s="64"/>
      <c r="K152" s="64"/>
      <c r="L152" s="64"/>
      <c r="M152" s="65"/>
      <c r="N152" s="66"/>
      <c r="O152" s="66"/>
      <c r="P152" s="66"/>
      <c r="R152" s="215"/>
    </row>
    <row r="153" spans="1:18" x14ac:dyDescent="0.2">
      <c r="A153" s="220"/>
      <c r="B153" s="95"/>
      <c r="C153" s="221"/>
      <c r="D153" s="222"/>
      <c r="E153" s="95"/>
      <c r="F153" s="221"/>
      <c r="G153" s="59"/>
      <c r="H153" s="204"/>
      <c r="I153" s="63"/>
      <c r="J153" s="64"/>
      <c r="K153" s="64"/>
      <c r="L153" s="64"/>
      <c r="M153" s="65"/>
      <c r="N153" s="66"/>
      <c r="O153" s="66"/>
      <c r="P153" s="66"/>
      <c r="R153" s="215"/>
    </row>
    <row r="154" spans="1:18" x14ac:dyDescent="0.2">
      <c r="A154" s="220"/>
      <c r="B154" s="95"/>
      <c r="C154" s="221"/>
      <c r="D154" s="222"/>
      <c r="E154" s="95"/>
      <c r="F154" s="221"/>
      <c r="G154" s="59"/>
      <c r="H154" s="204"/>
      <c r="I154" s="63"/>
      <c r="J154" s="64"/>
      <c r="K154" s="64"/>
      <c r="L154" s="64"/>
      <c r="M154" s="65"/>
      <c r="N154" s="66"/>
      <c r="O154" s="66"/>
      <c r="P154" s="66"/>
      <c r="R154" s="215"/>
    </row>
    <row r="155" spans="1:18" x14ac:dyDescent="0.2">
      <c r="A155" s="220"/>
      <c r="B155" s="95"/>
      <c r="C155" s="221"/>
      <c r="D155" s="222"/>
      <c r="E155" s="95"/>
      <c r="F155" s="221"/>
      <c r="G155" s="59"/>
      <c r="H155" s="204"/>
      <c r="I155" s="63"/>
      <c r="J155" s="64"/>
      <c r="K155" s="64"/>
      <c r="L155" s="64"/>
      <c r="M155" s="65"/>
      <c r="N155" s="66"/>
      <c r="O155" s="66"/>
      <c r="P155" s="66"/>
      <c r="R155" s="215"/>
    </row>
    <row r="156" spans="1:18" x14ac:dyDescent="0.2">
      <c r="A156" s="220"/>
      <c r="B156" s="95"/>
      <c r="C156" s="221"/>
      <c r="D156" s="222"/>
      <c r="E156" s="95"/>
      <c r="F156" s="221"/>
      <c r="G156" s="59"/>
      <c r="H156" s="204"/>
      <c r="I156" s="63"/>
      <c r="J156" s="64"/>
      <c r="K156" s="64"/>
      <c r="L156" s="64"/>
      <c r="M156" s="65"/>
      <c r="N156" s="66"/>
      <c r="O156" s="66"/>
      <c r="P156" s="66"/>
      <c r="R156" s="215"/>
    </row>
    <row r="157" spans="1:18" x14ac:dyDescent="0.2">
      <c r="A157" s="220"/>
      <c r="B157" s="95"/>
      <c r="C157" s="221"/>
      <c r="D157" s="222"/>
      <c r="E157" s="95"/>
      <c r="F157" s="221"/>
      <c r="G157" s="59"/>
      <c r="H157" s="204"/>
      <c r="I157" s="63"/>
      <c r="J157" s="64"/>
      <c r="K157" s="64"/>
      <c r="L157" s="64"/>
      <c r="M157" s="65"/>
      <c r="N157" s="66"/>
      <c r="O157" s="66"/>
      <c r="P157" s="66"/>
      <c r="R157" s="215"/>
    </row>
    <row r="158" spans="1:18" x14ac:dyDescent="0.2">
      <c r="A158" s="220"/>
      <c r="B158" s="95"/>
      <c r="C158" s="221"/>
      <c r="D158" s="222"/>
      <c r="E158" s="95"/>
      <c r="F158" s="221"/>
      <c r="G158" s="59"/>
      <c r="H158" s="204"/>
      <c r="I158" s="63"/>
      <c r="J158" s="64"/>
      <c r="K158" s="64"/>
      <c r="L158" s="64"/>
      <c r="M158" s="65"/>
      <c r="N158" s="66"/>
      <c r="O158" s="66"/>
      <c r="P158" s="66"/>
      <c r="R158" s="215"/>
    </row>
    <row r="159" spans="1:18" x14ac:dyDescent="0.2">
      <c r="A159" s="220"/>
      <c r="B159" s="95"/>
      <c r="C159" s="221"/>
      <c r="D159" s="222"/>
      <c r="E159" s="95"/>
      <c r="F159" s="221"/>
      <c r="G159" s="59"/>
      <c r="H159" s="204"/>
      <c r="I159" s="63"/>
      <c r="J159" s="64"/>
      <c r="K159" s="64"/>
      <c r="L159" s="64"/>
      <c r="M159" s="65"/>
      <c r="N159" s="66"/>
      <c r="O159" s="66"/>
      <c r="P159" s="66"/>
      <c r="R159" s="215"/>
    </row>
    <row r="160" spans="1:18" x14ac:dyDescent="0.2">
      <c r="A160" s="220"/>
      <c r="B160" s="95"/>
      <c r="C160" s="221"/>
      <c r="D160" s="222"/>
      <c r="E160" s="95"/>
      <c r="F160" s="221"/>
      <c r="G160" s="59"/>
      <c r="H160" s="204"/>
      <c r="I160" s="63"/>
      <c r="J160" s="64"/>
      <c r="K160" s="64"/>
      <c r="L160" s="64"/>
      <c r="M160" s="65"/>
      <c r="N160" s="66"/>
      <c r="O160" s="66"/>
      <c r="P160" s="66"/>
      <c r="R160" s="215"/>
    </row>
    <row r="161" spans="1:18" x14ac:dyDescent="0.2">
      <c r="A161" s="220"/>
      <c r="B161" s="95"/>
      <c r="C161" s="221"/>
      <c r="D161" s="222"/>
      <c r="E161" s="95"/>
      <c r="F161" s="221"/>
      <c r="G161" s="59"/>
      <c r="H161" s="204"/>
      <c r="I161" s="63"/>
      <c r="J161" s="64"/>
      <c r="K161" s="64"/>
      <c r="L161" s="64"/>
      <c r="M161" s="65"/>
      <c r="N161" s="66"/>
      <c r="O161" s="66"/>
      <c r="P161" s="66"/>
      <c r="R161" s="215"/>
    </row>
    <row r="162" spans="1:18" x14ac:dyDescent="0.2">
      <c r="A162" s="220"/>
      <c r="B162" s="95"/>
      <c r="C162" s="221"/>
      <c r="D162" s="222"/>
      <c r="E162" s="95"/>
      <c r="F162" s="221"/>
      <c r="G162" s="59"/>
      <c r="H162" s="204"/>
      <c r="I162" s="63"/>
      <c r="J162" s="64"/>
      <c r="K162" s="64"/>
      <c r="L162" s="64"/>
      <c r="M162" s="65"/>
      <c r="N162" s="66"/>
      <c r="O162" s="66"/>
      <c r="P162" s="66"/>
      <c r="R162" s="215"/>
    </row>
    <row r="163" spans="1:18" x14ac:dyDescent="0.2">
      <c r="A163" s="220"/>
      <c r="B163" s="95"/>
      <c r="C163" s="221"/>
      <c r="D163" s="222"/>
      <c r="E163" s="95"/>
      <c r="F163" s="221"/>
      <c r="G163" s="59"/>
      <c r="H163" s="204"/>
      <c r="I163" s="63"/>
      <c r="J163" s="64"/>
      <c r="K163" s="64"/>
      <c r="L163" s="64"/>
      <c r="M163" s="65"/>
      <c r="N163" s="66"/>
      <c r="O163" s="66"/>
      <c r="P163" s="66"/>
      <c r="R163" s="215"/>
    </row>
    <row r="164" spans="1:18" x14ac:dyDescent="0.2">
      <c r="A164" s="220"/>
      <c r="B164" s="95"/>
      <c r="C164" s="221"/>
      <c r="D164" s="222"/>
      <c r="E164" s="95"/>
      <c r="F164" s="221"/>
      <c r="G164" s="59"/>
      <c r="H164" s="204"/>
      <c r="I164" s="63"/>
      <c r="J164" s="64"/>
      <c r="K164" s="64"/>
      <c r="L164" s="64"/>
      <c r="M164" s="65"/>
      <c r="N164" s="66"/>
      <c r="O164" s="66"/>
      <c r="P164" s="66"/>
      <c r="R164" s="215"/>
    </row>
    <row r="165" spans="1:18" x14ac:dyDescent="0.2">
      <c r="A165" s="220"/>
      <c r="B165" s="95"/>
      <c r="C165" s="221"/>
      <c r="D165" s="222"/>
      <c r="E165" s="95"/>
      <c r="F165" s="221"/>
      <c r="G165" s="59"/>
      <c r="H165" s="204"/>
      <c r="I165" s="63"/>
      <c r="J165" s="64"/>
      <c r="K165" s="64"/>
      <c r="L165" s="64"/>
      <c r="M165" s="65"/>
      <c r="N165" s="66"/>
      <c r="O165" s="66"/>
      <c r="P165" s="66"/>
      <c r="R165" s="215"/>
    </row>
    <row r="166" spans="1:18" x14ac:dyDescent="0.2">
      <c r="A166" s="220"/>
      <c r="B166" s="95"/>
      <c r="C166" s="221"/>
      <c r="D166" s="222"/>
      <c r="E166" s="95"/>
      <c r="F166" s="221"/>
      <c r="G166" s="59"/>
      <c r="H166" s="204"/>
      <c r="I166" s="63"/>
      <c r="J166" s="64"/>
      <c r="K166" s="64"/>
      <c r="L166" s="64"/>
      <c r="M166" s="65"/>
      <c r="N166" s="66"/>
      <c r="O166" s="66"/>
      <c r="P166" s="66"/>
      <c r="R166" s="215"/>
    </row>
    <row r="167" spans="1:18" x14ac:dyDescent="0.2">
      <c r="A167" s="220"/>
      <c r="B167" s="95"/>
      <c r="C167" s="221"/>
      <c r="D167" s="222"/>
      <c r="E167" s="95"/>
      <c r="F167" s="221"/>
      <c r="G167" s="59"/>
      <c r="H167" s="59"/>
      <c r="I167" s="63"/>
      <c r="J167" s="64"/>
      <c r="K167" s="64"/>
      <c r="L167" s="64"/>
      <c r="M167" s="65"/>
      <c r="N167" s="66"/>
      <c r="O167" s="66"/>
      <c r="P167" s="66"/>
      <c r="R167" s="215"/>
    </row>
    <row r="168" spans="1:18" x14ac:dyDescent="0.2">
      <c r="A168" s="220"/>
      <c r="B168" s="95"/>
      <c r="C168" s="221"/>
      <c r="D168" s="222"/>
      <c r="E168" s="95"/>
      <c r="F168" s="221"/>
      <c r="G168" s="59"/>
      <c r="H168" s="59"/>
      <c r="I168" s="63"/>
      <c r="J168" s="64"/>
      <c r="K168" s="64"/>
      <c r="L168" s="64"/>
      <c r="M168" s="65"/>
      <c r="N168" s="66"/>
      <c r="O168" s="66"/>
      <c r="P168" s="66"/>
      <c r="R168" s="215"/>
    </row>
    <row r="169" spans="1:18" x14ac:dyDescent="0.2">
      <c r="A169" s="220"/>
      <c r="B169" s="95"/>
      <c r="C169" s="221"/>
      <c r="D169" s="222"/>
      <c r="E169" s="95"/>
      <c r="F169" s="221"/>
      <c r="G169" s="59"/>
      <c r="H169" s="59"/>
      <c r="I169" s="63"/>
      <c r="J169" s="64"/>
      <c r="K169" s="64"/>
      <c r="L169" s="64"/>
      <c r="M169" s="65"/>
      <c r="N169" s="66"/>
      <c r="O169" s="66"/>
      <c r="P169" s="66"/>
      <c r="R169" s="215"/>
    </row>
    <row r="170" spans="1:18" x14ac:dyDescent="0.2">
      <c r="A170" s="220"/>
      <c r="B170" s="95"/>
      <c r="C170" s="221"/>
      <c r="D170" s="222"/>
      <c r="E170" s="95"/>
      <c r="F170" s="221"/>
      <c r="G170" s="59"/>
      <c r="H170" s="59"/>
      <c r="I170" s="63"/>
      <c r="J170" s="64"/>
      <c r="K170" s="64"/>
      <c r="L170" s="64"/>
      <c r="M170" s="65"/>
      <c r="N170" s="66"/>
      <c r="O170" s="66"/>
      <c r="P170" s="66"/>
      <c r="R170" s="215"/>
    </row>
    <row r="171" spans="1:18" x14ac:dyDescent="0.2">
      <c r="A171" s="220"/>
      <c r="B171" s="95"/>
      <c r="C171" s="221"/>
      <c r="D171" s="222"/>
      <c r="E171" s="95"/>
      <c r="F171" s="221"/>
      <c r="G171" s="59"/>
      <c r="H171" s="59"/>
      <c r="I171" s="63"/>
      <c r="J171" s="64"/>
      <c r="K171" s="64"/>
      <c r="L171" s="64"/>
      <c r="M171" s="65"/>
      <c r="N171" s="66"/>
      <c r="O171" s="66"/>
      <c r="P171" s="66"/>
      <c r="R171" s="215"/>
    </row>
    <row r="172" spans="1:18" x14ac:dyDescent="0.2">
      <c r="A172" s="220"/>
      <c r="B172" s="95"/>
      <c r="C172" s="221"/>
      <c r="D172" s="222"/>
      <c r="E172" s="95"/>
      <c r="F172" s="221"/>
      <c r="G172" s="59"/>
      <c r="H172" s="59"/>
      <c r="I172" s="63"/>
      <c r="J172" s="64"/>
      <c r="K172" s="64"/>
      <c r="L172" s="64"/>
      <c r="M172" s="65"/>
      <c r="N172" s="66"/>
      <c r="O172" s="66"/>
      <c r="P172" s="66"/>
      <c r="R172" s="215"/>
    </row>
    <row r="173" spans="1:18" x14ac:dyDescent="0.2">
      <c r="A173" s="220"/>
      <c r="B173" s="95"/>
      <c r="C173" s="221"/>
      <c r="D173" s="222"/>
      <c r="E173" s="95"/>
      <c r="F173" s="221"/>
      <c r="G173" s="59"/>
      <c r="H173" s="59"/>
      <c r="I173" s="63"/>
      <c r="J173" s="64"/>
      <c r="K173" s="64"/>
      <c r="L173" s="64"/>
      <c r="M173" s="65"/>
      <c r="N173" s="66"/>
      <c r="O173" s="66"/>
      <c r="P173" s="66"/>
      <c r="R173" s="215"/>
    </row>
    <row r="174" spans="1:18" x14ac:dyDescent="0.2">
      <c r="A174" s="220"/>
      <c r="B174" s="95"/>
      <c r="C174" s="221"/>
      <c r="D174" s="222"/>
      <c r="E174" s="95"/>
      <c r="F174" s="221"/>
      <c r="G174" s="59"/>
      <c r="H174" s="59"/>
      <c r="I174" s="63"/>
      <c r="J174" s="64"/>
      <c r="K174" s="64"/>
      <c r="L174" s="64"/>
      <c r="M174" s="65"/>
      <c r="N174" s="66"/>
      <c r="O174" s="66"/>
      <c r="P174" s="66"/>
      <c r="R174" s="215"/>
    </row>
    <row r="175" spans="1:18" x14ac:dyDescent="0.2">
      <c r="A175" s="220"/>
      <c r="B175" s="95"/>
      <c r="C175" s="221"/>
      <c r="D175" s="222"/>
      <c r="E175" s="95"/>
      <c r="F175" s="221"/>
      <c r="G175" s="59"/>
      <c r="H175" s="59"/>
      <c r="I175" s="63"/>
      <c r="J175" s="64"/>
      <c r="K175" s="64"/>
      <c r="L175" s="64"/>
      <c r="M175" s="65"/>
      <c r="N175" s="66"/>
      <c r="O175" s="66"/>
      <c r="P175" s="66"/>
      <c r="R175" s="215"/>
    </row>
    <row r="176" spans="1:18" x14ac:dyDescent="0.2">
      <c r="A176" s="220"/>
      <c r="B176" s="95"/>
      <c r="C176" s="221"/>
      <c r="D176" s="222"/>
      <c r="E176" s="95"/>
      <c r="F176" s="221"/>
      <c r="G176" s="59"/>
      <c r="H176" s="59"/>
      <c r="I176" s="63"/>
      <c r="J176" s="64"/>
      <c r="K176" s="64"/>
      <c r="L176" s="64"/>
      <c r="M176" s="65"/>
      <c r="N176" s="66"/>
      <c r="O176" s="66"/>
      <c r="P176" s="66"/>
      <c r="R176" s="215"/>
    </row>
    <row r="177" spans="1:18" x14ac:dyDescent="0.2">
      <c r="A177" s="220"/>
      <c r="B177" s="95"/>
      <c r="C177" s="221"/>
      <c r="D177" s="222"/>
      <c r="E177" s="95"/>
      <c r="F177" s="221"/>
      <c r="G177" s="59"/>
      <c r="H177" s="59"/>
      <c r="I177" s="63"/>
      <c r="J177" s="64"/>
      <c r="K177" s="64"/>
      <c r="L177" s="64"/>
      <c r="M177" s="65"/>
      <c r="N177" s="66"/>
      <c r="O177" s="66"/>
      <c r="P177" s="66"/>
      <c r="R177" s="215"/>
    </row>
    <row r="178" spans="1:18" x14ac:dyDescent="0.2">
      <c r="A178" s="220"/>
      <c r="B178" s="95"/>
      <c r="C178" s="221"/>
      <c r="D178" s="222"/>
      <c r="E178" s="95"/>
      <c r="F178" s="221"/>
      <c r="G178" s="59"/>
      <c r="H178" s="204"/>
      <c r="I178" s="63"/>
      <c r="J178" s="64"/>
      <c r="K178" s="64"/>
      <c r="L178" s="64"/>
      <c r="M178" s="65"/>
      <c r="N178" s="66"/>
      <c r="O178" s="66"/>
      <c r="P178" s="66"/>
      <c r="R178" s="215"/>
    </row>
    <row r="179" spans="1:18" x14ac:dyDescent="0.2">
      <c r="A179" s="220"/>
      <c r="B179" s="95"/>
      <c r="C179" s="221"/>
      <c r="D179" s="222"/>
      <c r="E179" s="95"/>
      <c r="F179" s="221"/>
      <c r="G179" s="59"/>
      <c r="H179" s="59"/>
      <c r="I179" s="63"/>
      <c r="J179" s="64"/>
      <c r="K179" s="64"/>
      <c r="L179" s="64"/>
      <c r="M179" s="65"/>
      <c r="N179" s="66"/>
      <c r="O179" s="66"/>
      <c r="P179" s="66"/>
      <c r="R179" s="215"/>
    </row>
    <row r="180" spans="1:18" x14ac:dyDescent="0.2">
      <c r="A180" s="220"/>
      <c r="B180" s="95"/>
      <c r="C180" s="221"/>
      <c r="D180" s="222"/>
      <c r="E180" s="95"/>
      <c r="F180" s="221"/>
      <c r="G180" s="59"/>
      <c r="H180" s="59"/>
      <c r="I180" s="63"/>
      <c r="J180" s="64"/>
      <c r="K180" s="64"/>
      <c r="L180" s="64"/>
      <c r="M180" s="65"/>
      <c r="N180" s="66"/>
      <c r="O180" s="66"/>
      <c r="P180" s="66"/>
      <c r="R180" s="215"/>
    </row>
    <row r="181" spans="1:18" x14ac:dyDescent="0.2">
      <c r="A181" s="220" t="s">
        <v>772</v>
      </c>
      <c r="B181" s="95"/>
      <c r="C181" s="221"/>
      <c r="D181" s="222"/>
      <c r="E181" s="95"/>
      <c r="F181" s="221"/>
      <c r="G181" s="59"/>
      <c r="H181" s="59"/>
      <c r="I181" s="63"/>
      <c r="J181" s="64"/>
      <c r="K181" s="64"/>
      <c r="L181" s="64"/>
      <c r="M181" s="65"/>
      <c r="N181" s="66"/>
      <c r="O181" s="66"/>
      <c r="P181" s="66"/>
      <c r="R181" s="215"/>
    </row>
    <row r="182" spans="1:18" x14ac:dyDescent="0.2">
      <c r="A182" s="220" t="s">
        <v>772</v>
      </c>
      <c r="B182" s="95"/>
      <c r="C182" s="221"/>
      <c r="D182" s="222"/>
      <c r="E182" s="95"/>
      <c r="F182" s="221"/>
      <c r="G182" s="59"/>
      <c r="H182" s="59"/>
      <c r="I182" s="63"/>
      <c r="J182" s="64"/>
      <c r="K182" s="64"/>
      <c r="L182" s="64"/>
      <c r="M182" s="65"/>
      <c r="N182" s="66"/>
      <c r="O182" s="66"/>
      <c r="P182" s="66"/>
      <c r="R182" s="215"/>
    </row>
    <row r="183" spans="1:18" x14ac:dyDescent="0.2">
      <c r="A183" s="220" t="s">
        <v>772</v>
      </c>
      <c r="B183" s="95"/>
      <c r="C183" s="221"/>
      <c r="D183" s="222"/>
      <c r="E183" s="95"/>
      <c r="F183" s="221"/>
      <c r="G183" s="59"/>
      <c r="H183" s="59"/>
      <c r="I183" s="63"/>
      <c r="J183" s="64"/>
      <c r="K183" s="64"/>
      <c r="L183" s="64"/>
      <c r="M183" s="65"/>
      <c r="N183" s="66"/>
      <c r="O183" s="66"/>
      <c r="P183" s="66"/>
      <c r="R183" s="215"/>
    </row>
    <row r="184" spans="1:18" x14ac:dyDescent="0.2">
      <c r="A184" s="220" t="s">
        <v>772</v>
      </c>
      <c r="B184" s="95"/>
      <c r="C184" s="221"/>
      <c r="D184" s="222"/>
      <c r="E184" s="95"/>
      <c r="F184" s="221"/>
      <c r="G184" s="59"/>
      <c r="H184" s="59"/>
      <c r="I184" s="63"/>
      <c r="J184" s="64"/>
      <c r="K184" s="64"/>
      <c r="L184" s="64"/>
      <c r="M184" s="65"/>
      <c r="N184" s="66"/>
      <c r="O184" s="66"/>
      <c r="P184" s="66"/>
      <c r="R184" s="215"/>
    </row>
    <row r="185" spans="1:18" x14ac:dyDescent="0.2">
      <c r="A185" s="220"/>
      <c r="B185" s="95"/>
      <c r="C185" s="221"/>
      <c r="D185" s="222"/>
      <c r="E185" s="95"/>
      <c r="F185" s="221"/>
      <c r="G185" s="59"/>
      <c r="H185" s="59"/>
      <c r="I185" s="63"/>
      <c r="J185" s="64"/>
      <c r="K185" s="64"/>
      <c r="L185" s="64"/>
      <c r="M185" s="65"/>
      <c r="N185" s="66"/>
      <c r="O185" s="66"/>
      <c r="P185" s="66"/>
      <c r="R185" s="215"/>
    </row>
    <row r="186" spans="1:18" x14ac:dyDescent="0.2">
      <c r="A186" s="220"/>
      <c r="B186" s="95"/>
      <c r="C186" s="221"/>
      <c r="D186" s="222"/>
      <c r="E186" s="95"/>
      <c r="F186" s="221"/>
      <c r="G186" s="59"/>
      <c r="H186" s="59"/>
      <c r="I186" s="63"/>
      <c r="J186" s="64"/>
      <c r="K186" s="64"/>
      <c r="L186" s="64"/>
      <c r="M186" s="65"/>
      <c r="N186" s="66"/>
      <c r="O186" s="66"/>
      <c r="P186" s="66"/>
      <c r="R186" s="215"/>
    </row>
    <row r="187" spans="1:18" x14ac:dyDescent="0.2">
      <c r="A187" s="220"/>
      <c r="B187" s="95"/>
      <c r="C187" s="221"/>
      <c r="D187" s="222"/>
      <c r="E187" s="95"/>
      <c r="F187" s="221"/>
      <c r="G187" s="59"/>
      <c r="H187" s="59"/>
      <c r="I187" s="63"/>
      <c r="J187" s="64"/>
      <c r="K187" s="64"/>
      <c r="L187" s="64"/>
      <c r="M187" s="65"/>
      <c r="N187" s="66"/>
      <c r="O187" s="66"/>
      <c r="P187" s="66"/>
      <c r="R187" s="215"/>
    </row>
    <row r="188" spans="1:18" x14ac:dyDescent="0.2">
      <c r="A188" s="220"/>
      <c r="B188" s="95"/>
      <c r="C188" s="221"/>
      <c r="D188" s="222"/>
      <c r="E188" s="95"/>
      <c r="F188" s="221"/>
      <c r="G188" s="59"/>
      <c r="H188" s="59"/>
      <c r="I188" s="63"/>
      <c r="J188" s="64"/>
      <c r="K188" s="64"/>
      <c r="L188" s="64"/>
      <c r="M188" s="65"/>
      <c r="N188" s="66"/>
      <c r="O188" s="66"/>
      <c r="P188" s="66"/>
      <c r="R188" s="215"/>
    </row>
    <row r="189" spans="1:18" x14ac:dyDescent="0.2">
      <c r="A189" s="220"/>
      <c r="B189" s="95"/>
      <c r="C189" s="221"/>
      <c r="D189" s="222"/>
      <c r="E189" s="95"/>
      <c r="F189" s="221"/>
      <c r="G189" s="59"/>
      <c r="H189" s="59"/>
      <c r="I189" s="63"/>
      <c r="J189" s="64"/>
      <c r="K189" s="64"/>
      <c r="L189" s="64"/>
      <c r="M189" s="65"/>
      <c r="N189" s="66"/>
      <c r="O189" s="66"/>
      <c r="P189" s="66"/>
      <c r="R189" s="215"/>
    </row>
    <row r="190" spans="1:18" x14ac:dyDescent="0.2">
      <c r="A190" s="220"/>
      <c r="B190" s="95"/>
      <c r="C190" s="221"/>
      <c r="D190" s="222"/>
      <c r="E190" s="95"/>
      <c r="F190" s="221"/>
      <c r="G190" s="59"/>
      <c r="H190" s="59"/>
      <c r="I190" s="63"/>
      <c r="J190" s="64"/>
      <c r="K190" s="64"/>
      <c r="L190" s="64"/>
      <c r="M190" s="65"/>
      <c r="N190" s="66"/>
      <c r="O190" s="66"/>
      <c r="P190" s="66"/>
      <c r="R190" s="215"/>
    </row>
    <row r="191" spans="1:18" x14ac:dyDescent="0.2">
      <c r="A191" s="220"/>
      <c r="B191" s="95"/>
      <c r="C191" s="221"/>
      <c r="D191" s="222"/>
      <c r="E191" s="95"/>
      <c r="F191" s="221"/>
      <c r="G191" s="59"/>
      <c r="H191" s="59"/>
      <c r="I191" s="63"/>
      <c r="J191" s="64"/>
      <c r="K191" s="64"/>
      <c r="L191" s="64"/>
      <c r="M191" s="65"/>
      <c r="N191" s="66"/>
      <c r="O191" s="66"/>
      <c r="P191" s="66"/>
      <c r="R191" s="215"/>
    </row>
    <row r="192" spans="1:18" x14ac:dyDescent="0.2">
      <c r="A192" s="220"/>
      <c r="B192" s="95"/>
      <c r="C192" s="221"/>
      <c r="D192" s="222"/>
      <c r="E192" s="95"/>
      <c r="F192" s="221"/>
      <c r="G192" s="59"/>
      <c r="H192" s="59"/>
      <c r="I192" s="63"/>
      <c r="J192" s="64"/>
      <c r="K192" s="64"/>
      <c r="L192" s="64"/>
      <c r="M192" s="65"/>
      <c r="N192" s="66"/>
      <c r="O192" s="66"/>
      <c r="P192" s="66"/>
      <c r="R192" s="215"/>
    </row>
    <row r="193" spans="1:18" x14ac:dyDescent="0.2">
      <c r="A193" s="220"/>
      <c r="B193" s="95"/>
      <c r="C193" s="221"/>
      <c r="D193" s="222"/>
      <c r="E193" s="95"/>
      <c r="F193" s="221"/>
      <c r="G193" s="59"/>
      <c r="H193" s="59"/>
      <c r="I193" s="63"/>
      <c r="J193" s="64"/>
      <c r="K193" s="64"/>
      <c r="L193" s="64"/>
      <c r="M193" s="65"/>
      <c r="N193" s="66"/>
      <c r="O193" s="66"/>
      <c r="P193" s="66"/>
      <c r="R193" s="215"/>
    </row>
    <row r="194" spans="1:18" x14ac:dyDescent="0.2">
      <c r="A194" s="220"/>
      <c r="B194" s="95"/>
      <c r="C194" s="221"/>
      <c r="D194" s="222"/>
      <c r="E194" s="95"/>
      <c r="F194" s="221"/>
      <c r="G194" s="59"/>
      <c r="H194" s="59"/>
      <c r="I194" s="63"/>
      <c r="J194" s="64"/>
      <c r="K194" s="64"/>
      <c r="L194" s="64"/>
      <c r="M194" s="65"/>
      <c r="N194" s="66"/>
      <c r="O194" s="66"/>
      <c r="P194" s="66"/>
      <c r="R194" s="215"/>
    </row>
    <row r="195" spans="1:18" x14ac:dyDescent="0.2">
      <c r="A195" s="220"/>
      <c r="B195" s="95"/>
      <c r="C195" s="221"/>
      <c r="D195" s="222"/>
      <c r="E195" s="95"/>
      <c r="F195" s="221"/>
      <c r="G195" s="59"/>
      <c r="H195" s="59"/>
      <c r="I195" s="63"/>
      <c r="J195" s="64"/>
      <c r="K195" s="64"/>
      <c r="L195" s="64"/>
      <c r="M195" s="65"/>
      <c r="N195" s="66"/>
      <c r="O195" s="66"/>
      <c r="P195" s="66"/>
      <c r="R195" s="215"/>
    </row>
    <row r="196" spans="1:18" x14ac:dyDescent="0.2">
      <c r="A196" s="220"/>
      <c r="B196" s="95"/>
      <c r="C196" s="221"/>
      <c r="D196" s="222"/>
      <c r="E196" s="95"/>
      <c r="F196" s="221"/>
      <c r="G196" s="59"/>
      <c r="H196" s="59"/>
      <c r="I196" s="63"/>
      <c r="J196" s="64"/>
      <c r="K196" s="64"/>
      <c r="L196" s="64"/>
      <c r="M196" s="65"/>
      <c r="N196" s="66"/>
      <c r="O196" s="66"/>
      <c r="P196" s="66"/>
      <c r="R196" s="215"/>
    </row>
    <row r="197" spans="1:18" x14ac:dyDescent="0.2">
      <c r="A197" s="220"/>
      <c r="B197" s="95"/>
      <c r="C197" s="221"/>
      <c r="D197" s="222"/>
      <c r="E197" s="95"/>
      <c r="F197" s="221"/>
      <c r="G197" s="59"/>
      <c r="H197" s="59"/>
      <c r="I197" s="63"/>
      <c r="J197" s="64"/>
      <c r="K197" s="64"/>
      <c r="L197" s="64"/>
      <c r="M197" s="65"/>
      <c r="N197" s="66"/>
      <c r="O197" s="66"/>
      <c r="P197" s="66"/>
      <c r="R197" s="215"/>
    </row>
    <row r="198" spans="1:18" x14ac:dyDescent="0.2">
      <c r="A198" s="220"/>
      <c r="B198" s="95"/>
      <c r="C198" s="221"/>
      <c r="D198" s="222"/>
      <c r="E198" s="95"/>
      <c r="F198" s="221"/>
      <c r="G198" s="59"/>
      <c r="H198" s="59"/>
      <c r="I198" s="63"/>
      <c r="J198" s="64"/>
      <c r="K198" s="64"/>
      <c r="L198" s="64"/>
      <c r="M198" s="65"/>
      <c r="N198" s="66"/>
      <c r="O198" s="66"/>
      <c r="P198" s="66"/>
      <c r="R198" s="215"/>
    </row>
    <row r="199" spans="1:18" x14ac:dyDescent="0.2">
      <c r="A199" s="220"/>
      <c r="B199" s="95"/>
      <c r="C199" s="221"/>
      <c r="D199" s="222"/>
      <c r="E199" s="95"/>
      <c r="F199" s="221"/>
      <c r="G199" s="59"/>
      <c r="H199" s="59"/>
      <c r="I199" s="63"/>
      <c r="J199" s="64"/>
      <c r="K199" s="64"/>
      <c r="L199" s="64"/>
      <c r="M199" s="65"/>
      <c r="N199" s="66"/>
      <c r="O199" s="66"/>
      <c r="P199" s="66"/>
      <c r="R199" s="215"/>
    </row>
    <row r="200" spans="1:18" x14ac:dyDescent="0.2">
      <c r="A200" s="220"/>
      <c r="B200" s="95"/>
      <c r="C200" s="221"/>
      <c r="D200" s="222"/>
      <c r="E200" s="95"/>
      <c r="F200" s="221"/>
      <c r="G200" s="59"/>
      <c r="H200" s="59"/>
      <c r="I200" s="63"/>
      <c r="J200" s="64"/>
      <c r="K200" s="64"/>
      <c r="L200" s="64"/>
      <c r="M200" s="65"/>
      <c r="N200" s="66"/>
      <c r="O200" s="66"/>
      <c r="P200" s="66"/>
      <c r="R200" s="215"/>
    </row>
    <row r="201" spans="1:18" x14ac:dyDescent="0.2">
      <c r="A201" s="220"/>
      <c r="B201" s="95"/>
      <c r="C201" s="221"/>
      <c r="D201" s="222"/>
      <c r="E201" s="95"/>
      <c r="F201" s="221"/>
      <c r="G201" s="59"/>
      <c r="H201" s="59"/>
      <c r="I201" s="63"/>
      <c r="J201" s="64"/>
      <c r="K201" s="64"/>
      <c r="L201" s="64"/>
      <c r="M201" s="65"/>
      <c r="N201" s="66"/>
      <c r="O201" s="66"/>
      <c r="P201" s="66"/>
      <c r="R201" s="215"/>
    </row>
    <row r="202" spans="1:18" x14ac:dyDescent="0.2">
      <c r="A202" s="220"/>
      <c r="B202" s="95"/>
      <c r="C202" s="221"/>
      <c r="D202" s="222"/>
      <c r="E202" s="95"/>
      <c r="F202" s="221"/>
      <c r="G202" s="59"/>
      <c r="H202" s="59"/>
      <c r="I202" s="63"/>
      <c r="J202" s="64"/>
      <c r="K202" s="64"/>
      <c r="L202" s="64"/>
      <c r="M202" s="65"/>
      <c r="N202" s="66"/>
      <c r="O202" s="66"/>
      <c r="P202" s="66"/>
      <c r="R202" s="215"/>
    </row>
    <row r="203" spans="1:18" x14ac:dyDescent="0.2">
      <c r="A203" s="220"/>
      <c r="B203" s="95"/>
      <c r="C203" s="221"/>
      <c r="D203" s="222"/>
      <c r="E203" s="95"/>
      <c r="F203" s="221"/>
      <c r="G203" s="59"/>
      <c r="H203" s="59"/>
      <c r="I203" s="63"/>
      <c r="J203" s="64"/>
      <c r="K203" s="64"/>
      <c r="L203" s="64"/>
      <c r="M203" s="65"/>
      <c r="N203" s="66"/>
      <c r="O203" s="66"/>
      <c r="P203" s="66"/>
      <c r="R203" s="215"/>
    </row>
    <row r="204" spans="1:18" x14ac:dyDescent="0.2">
      <c r="A204" s="220"/>
      <c r="B204" s="95"/>
      <c r="C204" s="221"/>
      <c r="D204" s="222"/>
      <c r="E204" s="95"/>
      <c r="F204" s="221"/>
      <c r="G204" s="59"/>
      <c r="H204" s="59"/>
      <c r="I204" s="63"/>
      <c r="J204" s="64"/>
      <c r="K204" s="64"/>
      <c r="L204" s="64"/>
      <c r="M204" s="65"/>
      <c r="N204" s="66"/>
      <c r="O204" s="66"/>
      <c r="P204" s="66"/>
      <c r="R204" s="215"/>
    </row>
    <row r="205" spans="1:18" x14ac:dyDescent="0.2">
      <c r="A205" s="220"/>
      <c r="B205" s="95"/>
      <c r="C205" s="221"/>
      <c r="D205" s="222"/>
      <c r="E205" s="95"/>
      <c r="F205" s="221"/>
      <c r="G205" s="59"/>
      <c r="H205" s="59"/>
      <c r="I205" s="63"/>
      <c r="J205" s="64"/>
      <c r="K205" s="64"/>
      <c r="L205" s="64"/>
      <c r="M205" s="65"/>
      <c r="N205" s="66"/>
      <c r="O205" s="66"/>
      <c r="P205" s="66"/>
      <c r="R205" s="215"/>
    </row>
    <row r="206" spans="1:18" x14ac:dyDescent="0.2">
      <c r="A206" s="220"/>
      <c r="B206" s="95"/>
      <c r="C206" s="221"/>
      <c r="D206" s="222"/>
      <c r="E206" s="95"/>
      <c r="F206" s="221"/>
      <c r="G206" s="59"/>
      <c r="H206" s="59"/>
      <c r="I206" s="63"/>
      <c r="J206" s="64"/>
      <c r="K206" s="64"/>
      <c r="L206" s="64"/>
      <c r="M206" s="65"/>
      <c r="N206" s="66"/>
      <c r="O206" s="66"/>
      <c r="P206" s="66"/>
      <c r="R206" s="215"/>
    </row>
    <row r="207" spans="1:18" x14ac:dyDescent="0.2">
      <c r="A207" s="220"/>
      <c r="B207" s="95"/>
      <c r="C207" s="221"/>
      <c r="D207" s="222"/>
      <c r="E207" s="95"/>
      <c r="F207" s="221"/>
      <c r="G207" s="59"/>
      <c r="H207" s="59"/>
      <c r="I207" s="63"/>
      <c r="J207" s="64"/>
      <c r="K207" s="64"/>
      <c r="L207" s="64"/>
      <c r="M207" s="65"/>
      <c r="N207" s="66"/>
      <c r="O207" s="66"/>
      <c r="P207" s="66"/>
      <c r="R207" s="215"/>
    </row>
    <row r="208" spans="1:18" x14ac:dyDescent="0.2">
      <c r="A208" s="220"/>
      <c r="B208" s="95"/>
      <c r="C208" s="221"/>
      <c r="D208" s="222"/>
      <c r="E208" s="95"/>
      <c r="F208" s="221"/>
      <c r="G208" s="59"/>
      <c r="H208" s="59"/>
      <c r="I208" s="63"/>
      <c r="J208" s="64"/>
      <c r="K208" s="64"/>
      <c r="L208" s="64"/>
      <c r="M208" s="65"/>
      <c r="N208" s="66"/>
      <c r="O208" s="66"/>
      <c r="P208" s="66"/>
      <c r="R208" s="215"/>
    </row>
    <row r="209" spans="1:18" x14ac:dyDescent="0.2">
      <c r="A209" s="220"/>
      <c r="B209" s="95"/>
      <c r="C209" s="221"/>
      <c r="D209" s="222"/>
      <c r="E209" s="95"/>
      <c r="F209" s="221"/>
      <c r="G209" s="59"/>
      <c r="H209" s="59"/>
      <c r="I209" s="63"/>
      <c r="J209" s="64"/>
      <c r="K209" s="64"/>
      <c r="L209" s="64"/>
      <c r="M209" s="65"/>
      <c r="N209" s="66"/>
      <c r="O209" s="66"/>
      <c r="P209" s="66"/>
      <c r="R209" s="215"/>
    </row>
    <row r="210" spans="1:18" x14ac:dyDescent="0.2">
      <c r="A210" s="220"/>
      <c r="B210" s="95"/>
      <c r="C210" s="221"/>
      <c r="D210" s="222"/>
      <c r="E210" s="95"/>
      <c r="F210" s="221"/>
      <c r="G210" s="59"/>
      <c r="H210" s="59"/>
      <c r="I210" s="63"/>
      <c r="J210" s="64"/>
      <c r="K210" s="64"/>
      <c r="L210" s="64"/>
      <c r="M210" s="65"/>
      <c r="N210" s="66"/>
      <c r="O210" s="66"/>
      <c r="P210" s="66"/>
      <c r="R210" s="215"/>
    </row>
    <row r="211" spans="1:18" x14ac:dyDescent="0.2">
      <c r="A211" s="220"/>
      <c r="B211" s="95"/>
      <c r="C211" s="221"/>
      <c r="D211" s="222"/>
      <c r="E211" s="95"/>
      <c r="F211" s="221"/>
      <c r="G211" s="59"/>
      <c r="H211" s="59"/>
      <c r="I211" s="63"/>
      <c r="J211" s="64"/>
      <c r="K211" s="64"/>
      <c r="L211" s="64"/>
      <c r="M211" s="65"/>
      <c r="N211" s="66"/>
      <c r="O211" s="66"/>
      <c r="P211" s="66"/>
      <c r="R211" s="215"/>
    </row>
    <row r="212" spans="1:18" x14ac:dyDescent="0.2">
      <c r="A212" s="220"/>
      <c r="B212" s="95"/>
      <c r="C212" s="221"/>
      <c r="D212" s="222"/>
      <c r="E212" s="95"/>
      <c r="F212" s="221"/>
      <c r="G212" s="59"/>
      <c r="H212" s="59"/>
      <c r="I212" s="63"/>
      <c r="J212" s="64"/>
      <c r="K212" s="64"/>
      <c r="L212" s="64"/>
      <c r="M212" s="65"/>
      <c r="N212" s="66"/>
      <c r="O212" s="66"/>
      <c r="P212" s="66"/>
      <c r="R212" s="215"/>
    </row>
    <row r="213" spans="1:18" x14ac:dyDescent="0.2">
      <c r="A213" s="220"/>
      <c r="B213" s="95"/>
      <c r="C213" s="221"/>
      <c r="D213" s="222"/>
      <c r="E213" s="95"/>
      <c r="F213" s="221"/>
      <c r="G213" s="59"/>
      <c r="H213" s="59"/>
      <c r="I213" s="63"/>
      <c r="J213" s="64"/>
      <c r="K213" s="64"/>
      <c r="L213" s="64"/>
      <c r="M213" s="65"/>
      <c r="N213" s="66"/>
      <c r="O213" s="66"/>
      <c r="P213" s="66"/>
      <c r="R213" s="215"/>
    </row>
    <row r="214" spans="1:18" x14ac:dyDescent="0.2">
      <c r="A214" s="220"/>
      <c r="B214" s="95"/>
      <c r="C214" s="221"/>
      <c r="D214" s="222"/>
      <c r="E214" s="95"/>
      <c r="F214" s="221"/>
      <c r="G214" s="59"/>
      <c r="H214" s="59"/>
      <c r="I214" s="63"/>
      <c r="J214" s="64"/>
      <c r="K214" s="64"/>
      <c r="L214" s="64"/>
      <c r="M214" s="65"/>
      <c r="N214" s="66"/>
      <c r="O214" s="66"/>
      <c r="P214" s="66"/>
      <c r="R214" s="215"/>
    </row>
    <row r="215" spans="1:18" x14ac:dyDescent="0.2">
      <c r="A215" s="220"/>
      <c r="B215" s="95"/>
      <c r="C215" s="221"/>
      <c r="D215" s="222"/>
      <c r="E215" s="95"/>
      <c r="F215" s="221"/>
      <c r="G215" s="59"/>
      <c r="H215" s="59"/>
      <c r="I215" s="63"/>
      <c r="J215" s="64"/>
      <c r="K215" s="64"/>
      <c r="L215" s="64"/>
      <c r="M215" s="65"/>
      <c r="N215" s="66"/>
      <c r="O215" s="66"/>
      <c r="P215" s="66"/>
      <c r="R215" s="215"/>
    </row>
    <row r="216" spans="1:18" x14ac:dyDescent="0.2">
      <c r="A216" s="220"/>
      <c r="B216" s="95"/>
      <c r="C216" s="221"/>
      <c r="D216" s="222"/>
      <c r="E216" s="95"/>
      <c r="F216" s="221"/>
      <c r="G216" s="59"/>
      <c r="H216" s="59"/>
      <c r="I216" s="63"/>
      <c r="J216" s="64"/>
      <c r="K216" s="64"/>
      <c r="L216" s="64"/>
      <c r="M216" s="65"/>
      <c r="N216" s="66"/>
      <c r="O216" s="66"/>
      <c r="P216" s="66"/>
      <c r="R216" s="215"/>
    </row>
    <row r="217" spans="1:18" x14ac:dyDescent="0.2">
      <c r="A217" s="220"/>
      <c r="B217" s="95"/>
      <c r="C217" s="221"/>
      <c r="D217" s="222"/>
      <c r="E217" s="95"/>
      <c r="F217" s="221"/>
      <c r="G217" s="59"/>
      <c r="H217" s="59"/>
      <c r="I217" s="63"/>
      <c r="J217" s="64"/>
      <c r="K217" s="64"/>
      <c r="L217" s="64"/>
      <c r="M217" s="65"/>
      <c r="N217" s="66"/>
      <c r="O217" s="66"/>
      <c r="P217" s="66"/>
      <c r="R217" s="215"/>
    </row>
    <row r="218" spans="1:18" x14ac:dyDescent="0.2">
      <c r="A218" s="220"/>
      <c r="B218" s="95"/>
      <c r="C218" s="221"/>
      <c r="D218" s="222"/>
      <c r="E218" s="95"/>
      <c r="F218" s="221"/>
      <c r="G218" s="59"/>
      <c r="H218" s="59"/>
      <c r="I218" s="63"/>
      <c r="J218" s="64"/>
      <c r="K218" s="64"/>
      <c r="L218" s="64"/>
      <c r="M218" s="65"/>
      <c r="N218" s="66"/>
      <c r="O218" s="66"/>
      <c r="P218" s="66"/>
      <c r="R218" s="215"/>
    </row>
    <row r="219" spans="1:18" x14ac:dyDescent="0.2">
      <c r="A219" s="220"/>
      <c r="B219" s="95"/>
      <c r="C219" s="221"/>
      <c r="D219" s="222"/>
      <c r="E219" s="95"/>
      <c r="F219" s="221"/>
      <c r="G219" s="59"/>
      <c r="H219" s="59"/>
      <c r="I219" s="63"/>
      <c r="J219" s="64"/>
      <c r="K219" s="64"/>
      <c r="L219" s="64"/>
      <c r="M219" s="65"/>
      <c r="N219" s="66"/>
      <c r="O219" s="66"/>
      <c r="P219" s="66"/>
      <c r="R219" s="215"/>
    </row>
    <row r="220" spans="1:18" x14ac:dyDescent="0.2">
      <c r="A220" s="220"/>
      <c r="B220" s="95"/>
      <c r="C220" s="221"/>
      <c r="D220" s="222"/>
      <c r="E220" s="95"/>
      <c r="F220" s="221"/>
      <c r="G220" s="59"/>
      <c r="H220" s="59"/>
      <c r="I220" s="63"/>
      <c r="J220" s="64"/>
      <c r="K220" s="64"/>
      <c r="L220" s="64"/>
      <c r="M220" s="65"/>
      <c r="N220" s="66"/>
      <c r="O220" s="66"/>
      <c r="P220" s="66"/>
      <c r="R220" s="215"/>
    </row>
    <row r="221" spans="1:18" x14ac:dyDescent="0.2">
      <c r="A221" s="220"/>
      <c r="B221" s="95"/>
      <c r="C221" s="221"/>
      <c r="D221" s="222"/>
      <c r="E221" s="95"/>
      <c r="F221" s="221"/>
      <c r="G221" s="59"/>
      <c r="H221" s="59"/>
      <c r="I221" s="63"/>
      <c r="J221" s="64"/>
      <c r="K221" s="64"/>
      <c r="L221" s="64"/>
      <c r="M221" s="65"/>
      <c r="N221" s="66"/>
      <c r="O221" s="66"/>
      <c r="P221" s="66"/>
      <c r="R221" s="215"/>
    </row>
    <row r="222" spans="1:18" x14ac:dyDescent="0.2">
      <c r="A222" s="220"/>
      <c r="B222" s="95"/>
      <c r="C222" s="221"/>
      <c r="D222" s="222"/>
      <c r="E222" s="95"/>
      <c r="F222" s="221"/>
      <c r="G222" s="59"/>
      <c r="H222" s="59"/>
      <c r="I222" s="63"/>
      <c r="J222" s="64"/>
      <c r="K222" s="64"/>
      <c r="L222" s="64"/>
      <c r="M222" s="65"/>
      <c r="N222" s="66"/>
      <c r="O222" s="66"/>
      <c r="P222" s="66"/>
      <c r="R222" s="215"/>
    </row>
    <row r="223" spans="1:18" x14ac:dyDescent="0.2">
      <c r="A223" s="220"/>
      <c r="B223" s="95"/>
      <c r="C223" s="221"/>
      <c r="D223" s="222"/>
      <c r="E223" s="95"/>
      <c r="F223" s="221"/>
      <c r="G223" s="59"/>
      <c r="H223" s="59"/>
      <c r="I223" s="63"/>
      <c r="J223" s="64"/>
      <c r="K223" s="64"/>
      <c r="L223" s="64"/>
      <c r="M223" s="65"/>
      <c r="N223" s="66"/>
      <c r="O223" s="66"/>
      <c r="P223" s="66"/>
      <c r="R223" s="215"/>
    </row>
    <row r="224" spans="1:18" x14ac:dyDescent="0.2">
      <c r="A224" s="220"/>
      <c r="B224" s="95"/>
      <c r="C224" s="221"/>
      <c r="D224" s="222"/>
      <c r="E224" s="95"/>
      <c r="F224" s="221"/>
      <c r="G224" s="59"/>
      <c r="H224" s="59"/>
      <c r="I224" s="63"/>
      <c r="J224" s="64"/>
      <c r="K224" s="64"/>
      <c r="L224" s="64"/>
      <c r="M224" s="65"/>
      <c r="N224" s="66"/>
      <c r="O224" s="66"/>
      <c r="P224" s="66"/>
      <c r="R224" s="215"/>
    </row>
    <row r="225" spans="1:18" x14ac:dyDescent="0.2">
      <c r="A225" s="220"/>
      <c r="B225" s="95"/>
      <c r="C225" s="221"/>
      <c r="D225" s="222"/>
      <c r="E225" s="95"/>
      <c r="F225" s="221"/>
      <c r="G225" s="59"/>
      <c r="H225" s="59"/>
      <c r="I225" s="63"/>
      <c r="J225" s="64"/>
      <c r="K225" s="64"/>
      <c r="L225" s="64"/>
      <c r="M225" s="65"/>
      <c r="N225" s="66"/>
      <c r="O225" s="66"/>
      <c r="P225" s="66"/>
      <c r="R225" s="215"/>
    </row>
    <row r="226" spans="1:18" x14ac:dyDescent="0.2">
      <c r="A226" s="220"/>
      <c r="B226" s="95"/>
      <c r="C226" s="221"/>
      <c r="D226" s="222"/>
      <c r="E226" s="95"/>
      <c r="F226" s="221"/>
      <c r="G226" s="59"/>
      <c r="H226" s="59"/>
      <c r="I226" s="63"/>
      <c r="J226" s="64"/>
      <c r="K226" s="64"/>
      <c r="L226" s="64"/>
      <c r="M226" s="65"/>
      <c r="N226" s="66"/>
      <c r="O226" s="66"/>
      <c r="P226" s="66"/>
      <c r="R226" s="215"/>
    </row>
    <row r="227" spans="1:18" x14ac:dyDescent="0.2">
      <c r="A227" s="220"/>
      <c r="B227" s="95"/>
      <c r="C227" s="221"/>
      <c r="D227" s="222"/>
      <c r="E227" s="95"/>
      <c r="F227" s="221"/>
      <c r="G227" s="59"/>
      <c r="H227" s="59"/>
      <c r="I227" s="63"/>
      <c r="J227" s="64"/>
      <c r="K227" s="64"/>
      <c r="L227" s="64"/>
      <c r="M227" s="65"/>
      <c r="N227" s="66"/>
      <c r="O227" s="66"/>
      <c r="P227" s="66"/>
      <c r="R227" s="215"/>
    </row>
    <row r="228" spans="1:18" x14ac:dyDescent="0.2">
      <c r="A228" s="220"/>
      <c r="B228" s="95"/>
      <c r="C228" s="221"/>
      <c r="D228" s="222"/>
      <c r="E228" s="95"/>
      <c r="F228" s="221"/>
      <c r="G228" s="59"/>
      <c r="H228" s="59"/>
      <c r="I228" s="63"/>
      <c r="J228" s="64"/>
      <c r="K228" s="64"/>
      <c r="L228" s="64"/>
      <c r="M228" s="65"/>
      <c r="N228" s="66"/>
      <c r="O228" s="66"/>
      <c r="P228" s="66"/>
      <c r="R228" s="215"/>
    </row>
    <row r="229" spans="1:18" x14ac:dyDescent="0.2">
      <c r="A229" s="220"/>
      <c r="B229" s="95"/>
      <c r="C229" s="221"/>
      <c r="D229" s="222"/>
      <c r="E229" s="95"/>
      <c r="F229" s="221"/>
      <c r="G229" s="59"/>
      <c r="H229" s="59"/>
      <c r="I229" s="63"/>
      <c r="J229" s="64"/>
      <c r="K229" s="64"/>
      <c r="L229" s="64"/>
      <c r="M229" s="65"/>
      <c r="N229" s="66"/>
      <c r="O229" s="66"/>
      <c r="P229" s="66"/>
      <c r="R229" s="215"/>
    </row>
    <row r="230" spans="1:18" x14ac:dyDescent="0.2">
      <c r="A230" s="220"/>
      <c r="B230" s="95"/>
      <c r="C230" s="221"/>
      <c r="D230" s="222"/>
      <c r="E230" s="95"/>
      <c r="F230" s="221"/>
      <c r="G230" s="59"/>
      <c r="H230" s="59"/>
      <c r="I230" s="63"/>
      <c r="J230" s="64"/>
      <c r="K230" s="64"/>
      <c r="L230" s="64"/>
      <c r="M230" s="65"/>
      <c r="N230" s="66"/>
      <c r="O230" s="66"/>
      <c r="P230" s="66"/>
      <c r="R230" s="215"/>
    </row>
    <row r="231" spans="1:18" x14ac:dyDescent="0.2">
      <c r="A231" s="220"/>
      <c r="B231" s="95"/>
      <c r="C231" s="221"/>
      <c r="D231" s="222"/>
      <c r="E231" s="95"/>
      <c r="F231" s="221"/>
      <c r="G231" s="59"/>
      <c r="H231" s="59"/>
      <c r="I231" s="63"/>
      <c r="J231" s="64"/>
      <c r="K231" s="64"/>
      <c r="L231" s="64"/>
      <c r="M231" s="65"/>
      <c r="N231" s="66"/>
      <c r="O231" s="66"/>
      <c r="P231" s="66"/>
      <c r="R231" s="215"/>
    </row>
    <row r="232" spans="1:18" x14ac:dyDescent="0.2">
      <c r="A232" s="220"/>
      <c r="B232" s="95"/>
      <c r="C232" s="221"/>
      <c r="D232" s="222"/>
      <c r="E232" s="95"/>
      <c r="F232" s="221"/>
      <c r="G232" s="59"/>
      <c r="H232" s="59"/>
      <c r="I232" s="63"/>
      <c r="J232" s="64"/>
      <c r="K232" s="64"/>
      <c r="L232" s="64"/>
      <c r="M232" s="65"/>
      <c r="N232" s="66"/>
      <c r="O232" s="66"/>
      <c r="P232" s="66"/>
      <c r="R232" s="215"/>
    </row>
    <row r="233" spans="1:18" x14ac:dyDescent="0.2">
      <c r="A233" s="220"/>
      <c r="B233" s="95"/>
      <c r="C233" s="221"/>
      <c r="D233" s="222"/>
      <c r="E233" s="95"/>
      <c r="F233" s="221"/>
      <c r="G233" s="59"/>
      <c r="H233" s="59"/>
      <c r="I233" s="63"/>
      <c r="J233" s="64"/>
      <c r="K233" s="64"/>
      <c r="L233" s="64"/>
      <c r="M233" s="65"/>
      <c r="N233" s="66"/>
      <c r="O233" s="66"/>
      <c r="P233" s="66"/>
      <c r="R233" s="215"/>
    </row>
    <row r="234" spans="1:18" x14ac:dyDescent="0.2">
      <c r="A234" s="220"/>
      <c r="B234" s="95"/>
      <c r="C234" s="221"/>
      <c r="D234" s="222"/>
      <c r="E234" s="95"/>
      <c r="F234" s="221"/>
      <c r="G234" s="59"/>
      <c r="H234" s="59"/>
      <c r="I234" s="63"/>
      <c r="J234" s="64"/>
      <c r="K234" s="64"/>
      <c r="L234" s="64"/>
      <c r="M234" s="65"/>
      <c r="N234" s="66"/>
      <c r="O234" s="66"/>
      <c r="P234" s="66"/>
      <c r="R234" s="215"/>
    </row>
    <row r="235" spans="1:18" x14ac:dyDescent="0.2">
      <c r="A235" s="220"/>
      <c r="B235" s="95"/>
      <c r="C235" s="221"/>
      <c r="D235" s="222"/>
      <c r="E235" s="95"/>
      <c r="F235" s="221"/>
      <c r="G235" s="59"/>
      <c r="H235" s="59"/>
      <c r="I235" s="63"/>
      <c r="J235" s="64"/>
      <c r="K235" s="64"/>
      <c r="L235" s="64"/>
      <c r="M235" s="65"/>
      <c r="N235" s="66"/>
      <c r="O235" s="66"/>
      <c r="P235" s="66"/>
      <c r="R235" s="215"/>
    </row>
    <row r="236" spans="1:18" x14ac:dyDescent="0.2">
      <c r="A236" s="220"/>
      <c r="B236" s="95"/>
      <c r="C236" s="221"/>
      <c r="D236" s="222"/>
      <c r="E236" s="95"/>
      <c r="F236" s="221"/>
      <c r="G236" s="59"/>
      <c r="H236" s="59"/>
      <c r="I236" s="63"/>
      <c r="J236" s="64"/>
      <c r="K236" s="64"/>
      <c r="L236" s="64"/>
      <c r="M236" s="65"/>
      <c r="N236" s="66"/>
      <c r="O236" s="66"/>
      <c r="P236" s="66"/>
      <c r="R236" s="215"/>
    </row>
    <row r="237" spans="1:18" x14ac:dyDescent="0.2">
      <c r="A237" s="220"/>
      <c r="B237" s="95"/>
      <c r="C237" s="221"/>
      <c r="D237" s="222"/>
      <c r="E237" s="95"/>
      <c r="F237" s="221"/>
      <c r="G237" s="59"/>
      <c r="H237" s="59"/>
      <c r="I237" s="63"/>
      <c r="J237" s="64"/>
      <c r="K237" s="64"/>
      <c r="L237" s="64"/>
      <c r="M237" s="65"/>
      <c r="N237" s="66"/>
      <c r="O237" s="66"/>
      <c r="P237" s="66"/>
      <c r="R237" s="215"/>
    </row>
    <row r="238" spans="1:18" x14ac:dyDescent="0.2">
      <c r="A238" s="220"/>
      <c r="B238" s="95"/>
      <c r="C238" s="221"/>
      <c r="D238" s="222"/>
      <c r="E238" s="95"/>
      <c r="F238" s="221"/>
      <c r="G238" s="59"/>
      <c r="H238" s="59"/>
      <c r="I238" s="63"/>
      <c r="J238" s="64"/>
      <c r="K238" s="64"/>
      <c r="L238" s="64"/>
      <c r="M238" s="65"/>
      <c r="N238" s="66"/>
      <c r="O238" s="66"/>
      <c r="P238" s="66"/>
      <c r="R238" s="215"/>
    </row>
    <row r="239" spans="1:18" x14ac:dyDescent="0.2">
      <c r="A239" s="220"/>
      <c r="B239" s="95"/>
      <c r="C239" s="221"/>
      <c r="D239" s="222"/>
      <c r="E239" s="95"/>
      <c r="F239" s="221"/>
      <c r="G239" s="59"/>
      <c r="H239" s="59"/>
      <c r="I239" s="63"/>
      <c r="J239" s="64"/>
      <c r="K239" s="64"/>
      <c r="L239" s="64"/>
      <c r="M239" s="65"/>
      <c r="N239" s="66"/>
      <c r="O239" s="66"/>
      <c r="P239" s="66"/>
      <c r="R239" s="215"/>
    </row>
    <row r="240" spans="1:18" x14ac:dyDescent="0.2">
      <c r="A240" s="220"/>
      <c r="B240" s="95"/>
      <c r="C240" s="221"/>
      <c r="D240" s="222"/>
      <c r="E240" s="95"/>
      <c r="F240" s="221"/>
      <c r="G240" s="59"/>
      <c r="H240" s="59"/>
      <c r="I240" s="63"/>
      <c r="J240" s="64"/>
      <c r="K240" s="64"/>
      <c r="L240" s="64"/>
      <c r="M240" s="65"/>
      <c r="N240" s="66"/>
      <c r="O240" s="66"/>
      <c r="P240" s="66"/>
      <c r="R240" s="215"/>
    </row>
    <row r="241" spans="1:18" x14ac:dyDescent="0.2">
      <c r="A241" s="220"/>
      <c r="B241" s="95"/>
      <c r="C241" s="221"/>
      <c r="D241" s="222"/>
      <c r="E241" s="95"/>
      <c r="F241" s="221"/>
      <c r="G241" s="59"/>
      <c r="H241" s="59"/>
      <c r="I241" s="63"/>
      <c r="J241" s="64"/>
      <c r="K241" s="64"/>
      <c r="L241" s="64"/>
      <c r="M241" s="65"/>
      <c r="N241" s="66"/>
      <c r="O241" s="66"/>
      <c r="P241" s="66"/>
      <c r="R241" s="215"/>
    </row>
    <row r="242" spans="1:18" x14ac:dyDescent="0.2">
      <c r="A242" s="220"/>
      <c r="B242" s="95"/>
      <c r="C242" s="221"/>
      <c r="D242" s="222"/>
      <c r="E242" s="95"/>
      <c r="F242" s="221"/>
      <c r="G242" s="59"/>
      <c r="H242" s="59"/>
      <c r="I242" s="63"/>
      <c r="J242" s="64"/>
      <c r="K242" s="64"/>
      <c r="L242" s="64"/>
      <c r="M242" s="65"/>
      <c r="N242" s="66"/>
      <c r="O242" s="66"/>
      <c r="P242" s="66"/>
      <c r="R242" s="215"/>
    </row>
    <row r="243" spans="1:18" x14ac:dyDescent="0.2">
      <c r="A243" s="220"/>
      <c r="B243" s="95"/>
      <c r="C243" s="221"/>
      <c r="D243" s="222"/>
      <c r="E243" s="95"/>
      <c r="F243" s="221"/>
      <c r="G243" s="59"/>
      <c r="H243" s="59"/>
      <c r="I243" s="63"/>
      <c r="J243" s="64"/>
      <c r="K243" s="64"/>
      <c r="L243" s="64"/>
      <c r="M243" s="65"/>
      <c r="N243" s="66"/>
      <c r="O243" s="66"/>
      <c r="P243" s="66"/>
      <c r="R243" s="215"/>
    </row>
    <row r="244" spans="1:18" x14ac:dyDescent="0.2">
      <c r="A244" s="220"/>
      <c r="B244" s="95"/>
      <c r="C244" s="221"/>
      <c r="D244" s="222"/>
      <c r="E244" s="95"/>
      <c r="F244" s="221"/>
      <c r="G244" s="59"/>
      <c r="H244" s="59"/>
      <c r="I244" s="63"/>
      <c r="J244" s="64"/>
      <c r="K244" s="64"/>
      <c r="L244" s="64"/>
      <c r="M244" s="65"/>
      <c r="N244" s="66"/>
      <c r="O244" s="66"/>
      <c r="P244" s="66"/>
      <c r="R244" s="215"/>
    </row>
    <row r="245" spans="1:18" x14ac:dyDescent="0.2">
      <c r="A245" s="220"/>
      <c r="B245" s="95"/>
      <c r="C245" s="221"/>
      <c r="D245" s="222"/>
      <c r="E245" s="95"/>
      <c r="F245" s="221"/>
      <c r="G245" s="59"/>
      <c r="H245" s="59"/>
      <c r="I245" s="63"/>
      <c r="J245" s="64"/>
      <c r="K245" s="64"/>
      <c r="L245" s="64"/>
      <c r="M245" s="65"/>
      <c r="N245" s="66"/>
      <c r="O245" s="66"/>
      <c r="P245" s="66"/>
      <c r="R245" s="215"/>
    </row>
    <row r="246" spans="1:18" x14ac:dyDescent="0.2">
      <c r="A246" s="220"/>
      <c r="B246" s="95"/>
      <c r="C246" s="221"/>
      <c r="D246" s="222"/>
      <c r="E246" s="95"/>
      <c r="F246" s="221"/>
      <c r="G246" s="59"/>
      <c r="H246" s="59"/>
      <c r="I246" s="63"/>
      <c r="J246" s="64"/>
      <c r="K246" s="64"/>
      <c r="L246" s="64"/>
      <c r="M246" s="65"/>
      <c r="N246" s="66"/>
      <c r="O246" s="66"/>
      <c r="P246" s="66"/>
      <c r="R246" s="215"/>
    </row>
    <row r="247" spans="1:18" x14ac:dyDescent="0.2">
      <c r="A247" s="220"/>
      <c r="B247" s="95"/>
      <c r="C247" s="221"/>
      <c r="D247" s="222"/>
      <c r="E247" s="95"/>
      <c r="F247" s="221"/>
      <c r="G247" s="59"/>
      <c r="H247" s="59"/>
      <c r="I247" s="63"/>
      <c r="J247" s="64"/>
      <c r="K247" s="64"/>
      <c r="L247" s="64"/>
      <c r="M247" s="65"/>
      <c r="N247" s="66"/>
      <c r="O247" s="66"/>
      <c r="P247" s="66"/>
      <c r="R247" s="215"/>
    </row>
    <row r="248" spans="1:18" x14ac:dyDescent="0.2">
      <c r="A248" s="220"/>
      <c r="B248" s="95"/>
      <c r="C248" s="221"/>
      <c r="D248" s="222"/>
      <c r="E248" s="95"/>
      <c r="F248" s="221"/>
      <c r="G248" s="59"/>
      <c r="H248" s="59"/>
      <c r="I248" s="63"/>
      <c r="J248" s="64"/>
      <c r="K248" s="64"/>
      <c r="L248" s="64"/>
      <c r="M248" s="65"/>
      <c r="N248" s="66"/>
      <c r="O248" s="66"/>
      <c r="P248" s="66"/>
      <c r="R248" s="215"/>
    </row>
    <row r="249" spans="1:18" x14ac:dyDescent="0.2">
      <c r="A249" s="220"/>
      <c r="B249" s="95"/>
      <c r="C249" s="221"/>
      <c r="D249" s="222"/>
      <c r="E249" s="95"/>
      <c r="F249" s="221"/>
      <c r="G249" s="59"/>
      <c r="H249" s="59"/>
      <c r="I249" s="63"/>
      <c r="J249" s="64"/>
      <c r="K249" s="64"/>
      <c r="L249" s="64"/>
      <c r="M249" s="65"/>
      <c r="N249" s="66"/>
      <c r="O249" s="66"/>
      <c r="P249" s="66"/>
      <c r="R249" s="215"/>
    </row>
    <row r="250" spans="1:18" x14ac:dyDescent="0.2">
      <c r="A250" s="220"/>
      <c r="B250" s="95"/>
      <c r="C250" s="221"/>
      <c r="D250" s="222"/>
      <c r="E250" s="95"/>
      <c r="F250" s="221"/>
      <c r="G250" s="59"/>
      <c r="H250" s="59"/>
      <c r="I250" s="63"/>
      <c r="J250" s="64"/>
      <c r="K250" s="64"/>
      <c r="L250" s="64"/>
      <c r="M250" s="65"/>
      <c r="N250" s="66"/>
      <c r="O250" s="66"/>
      <c r="P250" s="66"/>
      <c r="R250" s="215"/>
    </row>
    <row r="251" spans="1:18" x14ac:dyDescent="0.2">
      <c r="A251" s="220"/>
      <c r="B251" s="95"/>
      <c r="C251" s="221"/>
      <c r="D251" s="222"/>
      <c r="E251" s="95"/>
      <c r="F251" s="221"/>
      <c r="G251" s="59"/>
      <c r="H251" s="59"/>
      <c r="I251" s="63"/>
      <c r="J251" s="64"/>
      <c r="K251" s="64"/>
      <c r="L251" s="64"/>
      <c r="M251" s="65"/>
      <c r="N251" s="66"/>
      <c r="O251" s="66"/>
      <c r="P251" s="66"/>
      <c r="R251" s="215"/>
    </row>
    <row r="252" spans="1:18" x14ac:dyDescent="0.2">
      <c r="A252" s="220"/>
      <c r="B252" s="95"/>
      <c r="C252" s="221"/>
      <c r="D252" s="222"/>
      <c r="E252" s="95"/>
      <c r="F252" s="221"/>
      <c r="G252" s="59"/>
      <c r="H252" s="59"/>
      <c r="I252" s="63"/>
      <c r="J252" s="64"/>
      <c r="K252" s="64"/>
      <c r="L252" s="64"/>
      <c r="M252" s="65"/>
      <c r="N252" s="66"/>
      <c r="O252" s="66"/>
      <c r="P252" s="66"/>
      <c r="R252" s="215"/>
    </row>
    <row r="253" spans="1:18" x14ac:dyDescent="0.2">
      <c r="A253" s="220"/>
      <c r="B253" s="95"/>
      <c r="C253" s="221"/>
      <c r="D253" s="222"/>
      <c r="E253" s="95"/>
      <c r="F253" s="221"/>
      <c r="G253" s="59"/>
      <c r="H253" s="59"/>
      <c r="I253" s="63"/>
      <c r="J253" s="64"/>
      <c r="K253" s="64"/>
      <c r="L253" s="64"/>
      <c r="M253" s="65"/>
      <c r="N253" s="66"/>
      <c r="O253" s="66"/>
      <c r="P253" s="66"/>
      <c r="R253" s="215"/>
    </row>
    <row r="254" spans="1:18" x14ac:dyDescent="0.2">
      <c r="A254" s="220"/>
      <c r="B254" s="95"/>
      <c r="C254" s="221"/>
      <c r="D254" s="222"/>
      <c r="E254" s="95"/>
      <c r="F254" s="221"/>
      <c r="G254" s="59"/>
      <c r="H254" s="59"/>
      <c r="I254" s="63"/>
      <c r="J254" s="64"/>
      <c r="K254" s="64"/>
      <c r="L254" s="64"/>
      <c r="M254" s="65"/>
      <c r="N254" s="66"/>
      <c r="O254" s="66"/>
      <c r="P254" s="66"/>
      <c r="R254" s="215"/>
    </row>
    <row r="255" spans="1:18" x14ac:dyDescent="0.2">
      <c r="A255" s="220"/>
      <c r="B255" s="95"/>
      <c r="C255" s="221"/>
      <c r="D255" s="222"/>
      <c r="E255" s="95"/>
      <c r="F255" s="221"/>
      <c r="G255" s="59"/>
      <c r="H255" s="59"/>
      <c r="I255" s="63"/>
      <c r="J255" s="64"/>
      <c r="K255" s="64"/>
      <c r="L255" s="64"/>
      <c r="M255" s="65"/>
      <c r="N255" s="66"/>
      <c r="O255" s="66"/>
      <c r="P255" s="66"/>
      <c r="R255" s="215"/>
    </row>
    <row r="256" spans="1:18" x14ac:dyDescent="0.2">
      <c r="A256" s="220"/>
      <c r="B256" s="95"/>
      <c r="C256" s="221"/>
      <c r="D256" s="222"/>
      <c r="E256" s="95"/>
      <c r="F256" s="221"/>
      <c r="G256" s="59"/>
      <c r="H256" s="59"/>
      <c r="I256" s="63"/>
      <c r="J256" s="64"/>
      <c r="K256" s="64"/>
      <c r="L256" s="64"/>
      <c r="M256" s="65"/>
      <c r="N256" s="66"/>
      <c r="O256" s="66"/>
      <c r="P256" s="66"/>
      <c r="R256" s="215"/>
    </row>
    <row r="257" spans="1:18" x14ac:dyDescent="0.2">
      <c r="A257" s="220"/>
      <c r="B257" s="95"/>
      <c r="C257" s="221"/>
      <c r="D257" s="222"/>
      <c r="E257" s="95"/>
      <c r="F257" s="221"/>
      <c r="G257" s="59"/>
      <c r="H257" s="59"/>
      <c r="I257" s="63"/>
      <c r="J257" s="64"/>
      <c r="K257" s="64"/>
      <c r="L257" s="64"/>
      <c r="M257" s="65"/>
      <c r="N257" s="66"/>
      <c r="O257" s="66"/>
      <c r="P257" s="66"/>
      <c r="R257" s="215"/>
    </row>
    <row r="258" spans="1:18" x14ac:dyDescent="0.2">
      <c r="A258" s="220"/>
      <c r="B258" s="95"/>
      <c r="C258" s="221"/>
      <c r="D258" s="222"/>
      <c r="E258" s="95"/>
      <c r="F258" s="221"/>
      <c r="G258" s="59"/>
      <c r="H258" s="59"/>
      <c r="I258" s="63"/>
      <c r="J258" s="64"/>
      <c r="K258" s="64"/>
      <c r="L258" s="64"/>
      <c r="M258" s="65"/>
      <c r="N258" s="66"/>
      <c r="O258" s="66"/>
      <c r="P258" s="66"/>
      <c r="R258" s="215"/>
    </row>
    <row r="259" spans="1:18" x14ac:dyDescent="0.2">
      <c r="A259" s="220"/>
      <c r="B259" s="95"/>
      <c r="C259" s="221"/>
      <c r="D259" s="222"/>
      <c r="E259" s="95"/>
      <c r="F259" s="221"/>
      <c r="G259" s="59"/>
      <c r="H259" s="59"/>
      <c r="I259" s="63"/>
      <c r="J259" s="64"/>
      <c r="K259" s="64"/>
      <c r="L259" s="64"/>
      <c r="M259" s="65"/>
      <c r="N259" s="66"/>
      <c r="O259" s="66"/>
      <c r="P259" s="66"/>
    </row>
    <row r="260" spans="1:18" x14ac:dyDescent="0.2">
      <c r="A260" s="220"/>
      <c r="B260" s="95"/>
      <c r="C260" s="221"/>
      <c r="D260" s="222"/>
      <c r="E260" s="95"/>
      <c r="F260" s="221"/>
      <c r="G260" s="59"/>
      <c r="H260" s="59"/>
      <c r="I260" s="63"/>
      <c r="J260" s="64"/>
      <c r="K260" s="64"/>
      <c r="L260" s="64"/>
      <c r="M260" s="65"/>
      <c r="N260" s="66"/>
      <c r="O260" s="66"/>
      <c r="P260" s="66"/>
    </row>
  </sheetData>
  <autoFilter ref="A10:Q184" xr:uid="{00000000-0001-0000-0200-000000000000}"/>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N4" sqref="N4"/>
    </sheetView>
  </sheetViews>
  <sheetFormatPr defaultColWidth="9.140625" defaultRowHeight="12.75" x14ac:dyDescent="0.2"/>
  <cols>
    <col min="1" max="1" width="14.7109375" style="52" customWidth="1"/>
    <col min="2" max="2" width="8.7109375" style="52"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63" t="s">
        <v>96</v>
      </c>
      <c r="B1" s="263"/>
      <c r="C1" s="263"/>
      <c r="D1" s="263"/>
      <c r="E1" s="263"/>
      <c r="F1" s="263"/>
      <c r="G1" s="263"/>
      <c r="H1" s="263"/>
    </row>
    <row r="2" spans="1:14" s="53" customFormat="1" ht="25.5" customHeight="1" x14ac:dyDescent="0.2">
      <c r="A2" s="256" t="str">
        <f>Overview!B4&amp; " - Effective from "&amp;Overview!D4&amp;" - "&amp;Overview!E4&amp;" Designated EHV import charges"</f>
        <v>VPEN GSP_N - Effective from 1 April 2027 - Final Designated EHV import charges</v>
      </c>
      <c r="B2" s="257"/>
      <c r="C2" s="257"/>
      <c r="D2" s="257"/>
      <c r="E2" s="257"/>
      <c r="F2" s="257"/>
      <c r="G2" s="257"/>
      <c r="H2" s="258"/>
    </row>
    <row r="3" spans="1:14" s="85" customFormat="1" ht="18" x14ac:dyDescent="0.2">
      <c r="A3" s="89"/>
      <c r="B3" s="89"/>
      <c r="C3" s="89"/>
      <c r="D3" s="90"/>
      <c r="E3" s="91"/>
      <c r="F3" s="91"/>
      <c r="G3" s="91"/>
      <c r="H3" s="91"/>
      <c r="I3" s="84"/>
      <c r="J3" s="84"/>
      <c r="K3" s="84"/>
      <c r="L3" s="84"/>
      <c r="M3" s="84"/>
      <c r="N3" s="84"/>
    </row>
    <row r="4" spans="1:14" ht="60.75" customHeight="1" x14ac:dyDescent="0.2">
      <c r="A4" s="54" t="s">
        <v>79</v>
      </c>
      <c r="B4" s="55" t="s">
        <v>786</v>
      </c>
      <c r="C4" s="54" t="s">
        <v>56</v>
      </c>
      <c r="D4" s="56" t="s">
        <v>50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
      <c r="A5" s="96" t="str">
        <f t="array" ref="A5">IFERROR(INDEX('Annex 2 Designated EHV charges'!$A$11:$A$260, MATCH(0, IF(ISBLANK('Annex 2 Designated EHV charges'!$A$11:$A$260),1, COUNTIF(A$4:$A4, 'Annex 2 Designated EHV charges'!$A$11:$A$260)),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ht="12.75" customHeight="1" x14ac:dyDescent="0.2">
      <c r="A6" s="96" t="str">
        <f t="array" ref="A6">IFERROR(INDEX('Annex 2 Designated EHV charges'!$A$11:$A$260, MATCH(0, IF(ISBLANK('Annex 2 Designated EHV charges'!$A$11:$A$260),1, COUNTIF(A$4:$A5, 'Annex 2 Designated EHV charges'!$A$11:$A$260)),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ht="12.75" customHeight="1" x14ac:dyDescent="0.2">
      <c r="A7" s="96" t="str">
        <f t="array" ref="A7">IFERROR(INDEX('Annex 2 Designated EHV charges'!$A$11:$A$260, MATCH(0, IF(ISBLANK('Annex 2 Designated EHV charges'!$A$11:$A$260),1, COUNTIF(A$4:$A6, 'Annex 2 Designated EHV charges'!$A$11:$A$260)),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ht="12.75" customHeight="1" x14ac:dyDescent="0.2">
      <c r="A8" s="96" t="str">
        <f t="array" ref="A8">IFERROR(INDEX('Annex 2 Designated EHV charges'!$A$11:$A$260, MATCH(0, IF(ISBLANK('Annex 2 Designated EHV charges'!$A$11:$A$260),1, COUNTIF(A$4:$A7, 'Annex 2 Designated EHV charges'!$A$11:$A$260)),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ht="12.75" customHeight="1" x14ac:dyDescent="0.2">
      <c r="A9" s="96" t="str">
        <f t="array" ref="A9">IFERROR(INDEX('Annex 2 Designated EHV charges'!$A$11:$A$260, MATCH(0, IF(ISBLANK('Annex 2 Designated EHV charges'!$A$11:$A$260),1, COUNTIF(A$4:$A8, 'Annex 2 Designated EHV charges'!$A$11:$A$260)),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ht="12.75" customHeight="1" x14ac:dyDescent="0.2">
      <c r="A10" s="96" t="str">
        <f t="array" ref="A10">IFERROR(INDEX('Annex 2 Designated EHV charges'!$A$11:$A$260, MATCH(0, IF(ISBLANK('Annex 2 Designated EHV charges'!$A$11:$A$260),1, COUNTIF(A$4:$A9, 'Annex 2 Designated EHV charges'!$A$11:$A$260)),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ht="12.75" customHeight="1" x14ac:dyDescent="0.2">
      <c r="A11" s="96" t="str">
        <f t="array" ref="A11">IFERROR(INDEX('Annex 2 Designated EHV charges'!$A$11:$A$260, MATCH(0, IF(ISBLANK('Annex 2 Designated EHV charges'!$A$11:$A$260),1, COUNTIF(A$4:$A10, 'Annex 2 Designated EHV charges'!$A$11:$A$260)),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ht="12.75" customHeight="1" x14ac:dyDescent="0.2">
      <c r="A12" s="96" t="str">
        <f t="array" ref="A12">IFERROR(INDEX('Annex 2 Designated EHV charges'!$A$11:$A$260, MATCH(0, IF(ISBLANK('Annex 2 Designated EHV charges'!$A$11:$A$260),1, COUNTIF(A$4:$A11, 'Annex 2 Designated EHV charges'!$A$11:$A$260)),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ht="12.75" customHeight="1" x14ac:dyDescent="0.2">
      <c r="A13" s="96" t="str">
        <f t="array" ref="A13">IFERROR(INDEX('Annex 2 Designated EHV charges'!$A$11:$A$260, MATCH(0, IF(ISBLANK('Annex 2 Designated EHV charges'!$A$11:$A$260),1, COUNTIF(A$4:$A12, 'Annex 2 Designated EHV charges'!$A$11:$A$260)),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ht="12.75" customHeight="1" x14ac:dyDescent="0.2">
      <c r="A14" s="96" t="str">
        <f t="array" ref="A14">IFERROR(INDEX('Annex 2 Designated EHV charges'!$A$11:$A$260, MATCH(0, IF(ISBLANK('Annex 2 Designated EHV charges'!$A$11:$A$260),1, COUNTIF(A$4:$A13, 'Annex 2 Designated EHV charges'!$A$11:$A$260)),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ht="12.75" customHeight="1" x14ac:dyDescent="0.2">
      <c r="A15" s="96" t="str">
        <f t="array" ref="A15">IFERROR(INDEX('Annex 2 Designated EHV charges'!$A$11:$A$260, MATCH(0, IF(ISBLANK('Annex 2 Designated EHV charges'!$A$11:$A$260),1, COUNTIF(A$4:$A14, 'Annex 2 Designated EHV charges'!$A$11:$A$260)),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ht="12.75" customHeight="1" x14ac:dyDescent="0.2">
      <c r="A16" s="96" t="str">
        <f t="array" ref="A16">IFERROR(INDEX('Annex 2 Designated EHV charges'!$A$11:$A$260, MATCH(0, IF(ISBLANK('Annex 2 Designated EHV charges'!$A$11:$A$260),1, COUNTIF(A$4:$A15, 'Annex 2 Designated EHV charges'!$A$11:$A$260)),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ht="12.75" customHeight="1" x14ac:dyDescent="0.2">
      <c r="A17" s="96" t="str">
        <f t="array" ref="A17">IFERROR(INDEX('Annex 2 Designated EHV charges'!$A$11:$A$260, MATCH(0, IF(ISBLANK('Annex 2 Designated EHV charges'!$A$11:$A$260),1, COUNTIF(A$4:$A16, 'Annex 2 Designated EHV charges'!$A$11:$A$260)),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ht="12.75" customHeight="1" x14ac:dyDescent="0.2">
      <c r="A18" s="96" t="str">
        <f t="array" ref="A18">IFERROR(INDEX('Annex 2 Designated EHV charges'!$A$11:$A$260, MATCH(0, IF(ISBLANK('Annex 2 Designated EHV charges'!$A$11:$A$260),1, COUNTIF(A$4:$A17, 'Annex 2 Designated EHV charges'!$A$11:$A$260)),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ht="12.75" customHeight="1" x14ac:dyDescent="0.2">
      <c r="A19" s="96" t="str">
        <f t="array" ref="A19">IFERROR(INDEX('Annex 2 Designated EHV charges'!$A$11:$A$260, MATCH(0, IF(ISBLANK('Annex 2 Designated EHV charges'!$A$11:$A$260),1, COUNTIF(A$4:$A18, 'Annex 2 Designated EHV charges'!$A$11:$A$260)),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ht="12.75" customHeight="1" x14ac:dyDescent="0.2">
      <c r="A20" s="96" t="str">
        <f t="array" ref="A20">IFERROR(INDEX('Annex 2 Designated EHV charges'!$A$11:$A$260, MATCH(0, IF(ISBLANK('Annex 2 Designated EHV charges'!$A$11:$A$260),1, COUNTIF(A$4:$A19, 'Annex 2 Designated EHV charges'!$A$11:$A$260)),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ht="12.75" customHeight="1" x14ac:dyDescent="0.2">
      <c r="A21" s="96" t="str">
        <f t="array" ref="A21">IFERROR(INDEX('Annex 2 Designated EHV charges'!$A$11:$A$260, MATCH(0, IF(ISBLANK('Annex 2 Designated EHV charges'!$A$11:$A$260),1, COUNTIF(A$4:$A20, 'Annex 2 Designated EHV charges'!$A$11:$A$260)),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ht="12.75" customHeight="1" x14ac:dyDescent="0.2">
      <c r="A22" s="96" t="str">
        <f t="array" ref="A22">IFERROR(INDEX('Annex 2 Designated EHV charges'!$A$11:$A$260, MATCH(0, IF(ISBLANK('Annex 2 Designated EHV charges'!$A$11:$A$260),1, COUNTIF(A$4:$A21, 'Annex 2 Designated EHV charges'!$A$11:$A$260)),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ht="12.75" customHeight="1" x14ac:dyDescent="0.2">
      <c r="A23" s="96" t="str">
        <f t="array" ref="A23">IFERROR(INDEX('Annex 2 Designated EHV charges'!$A$11:$A$260, MATCH(0, IF(ISBLANK('Annex 2 Designated EHV charges'!$A$11:$A$260),1, COUNTIF(A$4:$A22, 'Annex 2 Designated EHV charges'!$A$11:$A$260)),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ht="12.75" customHeight="1" x14ac:dyDescent="0.2">
      <c r="A24" s="96" t="str">
        <f t="array" ref="A24">IFERROR(INDEX('Annex 2 Designated EHV charges'!$A$11:$A$260, MATCH(0, IF(ISBLANK('Annex 2 Designated EHV charges'!$A$11:$A$260),1, COUNTIF(A$4:$A23, 'Annex 2 Designated EHV charges'!$A$11:$A$260)),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ht="12.75" customHeight="1" x14ac:dyDescent="0.2">
      <c r="A25" s="96" t="str">
        <f t="array" ref="A25">IFERROR(INDEX('Annex 2 Designated EHV charges'!$A$11:$A$260, MATCH(0, IF(ISBLANK('Annex 2 Designated EHV charges'!$A$11:$A$260),1, COUNTIF(A$4:$A24, 'Annex 2 Designated EHV charges'!$A$11:$A$260)),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ht="12.75" customHeight="1" x14ac:dyDescent="0.2">
      <c r="A26" s="96" t="str">
        <f t="array" ref="A26">IFERROR(INDEX('Annex 2 Designated EHV charges'!$A$11:$A$260, MATCH(0, IF(ISBLANK('Annex 2 Designated EHV charges'!$A$11:$A$260),1, COUNTIF(A$4:$A25, 'Annex 2 Designated EHV charges'!$A$11:$A$260)),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ht="12.75" customHeight="1" x14ac:dyDescent="0.2">
      <c r="A27" s="96" t="str">
        <f t="array" ref="A27">IFERROR(INDEX('Annex 2 Designated EHV charges'!$A$11:$A$260, MATCH(0, IF(ISBLANK('Annex 2 Designated EHV charges'!$A$11:$A$260),1, COUNTIF(A$4:$A26, 'Annex 2 Designated EHV charges'!$A$11:$A$260)),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ht="12.75" customHeight="1" x14ac:dyDescent="0.2">
      <c r="A28" s="96" t="str">
        <f t="array" ref="A28">IFERROR(INDEX('Annex 2 Designated EHV charges'!$A$11:$A$260, MATCH(0, IF(ISBLANK('Annex 2 Designated EHV charges'!$A$11:$A$260),1, COUNTIF(A$4:$A27, 'Annex 2 Designated EHV charges'!$A$11:$A$260)),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ht="12.75" customHeight="1" x14ac:dyDescent="0.2">
      <c r="A29" s="96" t="str">
        <f t="array" ref="A29">IFERROR(INDEX('Annex 2 Designated EHV charges'!$A$11:$A$260, MATCH(0, IF(ISBLANK('Annex 2 Designated EHV charges'!$A$11:$A$260),1, COUNTIF(A$4:$A28, 'Annex 2 Designated EHV charges'!$A$11:$A$260)),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ht="12.75" customHeight="1" x14ac:dyDescent="0.2">
      <c r="A30" s="96" t="str">
        <f t="array" ref="A30">IFERROR(INDEX('Annex 2 Designated EHV charges'!$A$11:$A$260, MATCH(0, IF(ISBLANK('Annex 2 Designated EHV charges'!$A$11:$A$260),1, COUNTIF(A$4:$A29, 'Annex 2 Designated EHV charges'!$A$11:$A$260)),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ht="12.75" customHeight="1" x14ac:dyDescent="0.2">
      <c r="A31" s="96" t="str">
        <f t="array" ref="A31">IFERROR(INDEX('Annex 2 Designated EHV charges'!$A$11:$A$260, MATCH(0, IF(ISBLANK('Annex 2 Designated EHV charges'!$A$11:$A$260),1, COUNTIF(A$4:$A30, 'Annex 2 Designated EHV charges'!$A$11:$A$260)),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ht="12.75" customHeight="1" x14ac:dyDescent="0.2">
      <c r="A32" s="96" t="str">
        <f t="array" ref="A32">IFERROR(INDEX('Annex 2 Designated EHV charges'!$A$11:$A$260, MATCH(0, IF(ISBLANK('Annex 2 Designated EHV charges'!$A$11:$A$260),1, COUNTIF(A$4:$A31, 'Annex 2 Designated EHV charges'!$A$11:$A$260)),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ht="12.75" customHeight="1" x14ac:dyDescent="0.2">
      <c r="A33" s="96" t="str">
        <f t="array" ref="A33">IFERROR(INDEX('Annex 2 Designated EHV charges'!$A$11:$A$260, MATCH(0, IF(ISBLANK('Annex 2 Designated EHV charges'!$A$11:$A$260),1, COUNTIF(A$4:$A32, 'Annex 2 Designated EHV charges'!$A$11:$A$260)),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ht="12.75" customHeight="1" x14ac:dyDescent="0.2">
      <c r="A34" s="96" t="str">
        <f t="array" ref="A34">IFERROR(INDEX('Annex 2 Designated EHV charges'!$A$11:$A$260, MATCH(0, IF(ISBLANK('Annex 2 Designated EHV charges'!$A$11:$A$260),1, COUNTIF(A$4:$A33, 'Annex 2 Designated EHV charges'!$A$11:$A$260)),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ht="12.75" customHeight="1" x14ac:dyDescent="0.2">
      <c r="A35" s="96" t="str">
        <f t="array" ref="A35">IFERROR(INDEX('Annex 2 Designated EHV charges'!$A$11:$A$260, MATCH(0, IF(ISBLANK('Annex 2 Designated EHV charges'!$A$11:$A$260),1, COUNTIF(A$4:$A34, 'Annex 2 Designated EHV charges'!$A$11:$A$260)),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ht="12.75" customHeight="1" x14ac:dyDescent="0.2">
      <c r="A36" s="96" t="str">
        <f t="array" ref="A36">IFERROR(INDEX('Annex 2 Designated EHV charges'!$A$11:$A$260, MATCH(0, IF(ISBLANK('Annex 2 Designated EHV charges'!$A$11:$A$260),1, COUNTIF(A$4:$A35, 'Annex 2 Designated EHV charges'!$A$11:$A$260)),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ht="12.75" customHeight="1" x14ac:dyDescent="0.2">
      <c r="A37" s="96" t="str">
        <f t="array" ref="A37">IFERROR(INDEX('Annex 2 Designated EHV charges'!$A$11:$A$260, MATCH(0, IF(ISBLANK('Annex 2 Designated EHV charges'!$A$11:$A$260),1, COUNTIF(A$4:$A36, 'Annex 2 Designated EHV charges'!$A$11:$A$260)),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ht="12.75" customHeight="1" x14ac:dyDescent="0.2">
      <c r="A38" s="96" t="str">
        <f t="array" ref="A38">IFERROR(INDEX('Annex 2 Designated EHV charges'!$A$11:$A$260, MATCH(0, IF(ISBLANK('Annex 2 Designated EHV charges'!$A$11:$A$260),1, COUNTIF(A$4:$A37, 'Annex 2 Designated EHV charges'!$A$11:$A$260)),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ht="12.75" customHeight="1" x14ac:dyDescent="0.2">
      <c r="A39" s="96" t="str">
        <f t="array" ref="A39">IFERROR(INDEX('Annex 2 Designated EHV charges'!$A$11:$A$260, MATCH(0, IF(ISBLANK('Annex 2 Designated EHV charges'!$A$11:$A$260),1, COUNTIF(A$4:$A38, 'Annex 2 Designated EHV charges'!$A$11:$A$260)),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ht="12.75" customHeight="1" x14ac:dyDescent="0.2">
      <c r="A40" s="96" t="str">
        <f t="array" ref="A40">IFERROR(INDEX('Annex 2 Designated EHV charges'!$A$11:$A$260, MATCH(0, IF(ISBLANK('Annex 2 Designated EHV charges'!$A$11:$A$260),1, COUNTIF(A$4:$A39, 'Annex 2 Designated EHV charges'!$A$11:$A$260)),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ht="12.75" customHeight="1" x14ac:dyDescent="0.2">
      <c r="A41" s="96" t="str">
        <f t="array" ref="A41">IFERROR(INDEX('Annex 2 Designated EHV charges'!$A$11:$A$260, MATCH(0, IF(ISBLANK('Annex 2 Designated EHV charges'!$A$11:$A$260),1, COUNTIF(A$4:$A40, 'Annex 2 Designated EHV charges'!$A$11:$A$260)),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ht="12.75" customHeight="1" x14ac:dyDescent="0.2">
      <c r="A42" s="96" t="str">
        <f t="array" ref="A42">IFERROR(INDEX('Annex 2 Designated EHV charges'!$A$11:$A$260, MATCH(0, IF(ISBLANK('Annex 2 Designated EHV charges'!$A$11:$A$260),1, COUNTIF(A$4:$A41, 'Annex 2 Designated EHV charges'!$A$11:$A$260)),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ht="12.75" customHeight="1" x14ac:dyDescent="0.2">
      <c r="A43" s="96" t="str">
        <f t="array" ref="A43">IFERROR(INDEX('Annex 2 Designated EHV charges'!$A$11:$A$260, MATCH(0, IF(ISBLANK('Annex 2 Designated EHV charges'!$A$11:$A$260),1, COUNTIF(A$4:$A42, 'Annex 2 Designated EHV charges'!$A$11:$A$260)),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ht="12.75" customHeight="1" x14ac:dyDescent="0.2">
      <c r="A44" s="96" t="str">
        <f t="array" ref="A44">IFERROR(INDEX('Annex 2 Designated EHV charges'!$A$11:$A$260, MATCH(0, IF(ISBLANK('Annex 2 Designated EHV charges'!$A$11:$A$260),1, COUNTIF(A$4:$A43, 'Annex 2 Designated EHV charges'!$A$11:$A$260)),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ht="12.75" customHeight="1" x14ac:dyDescent="0.2">
      <c r="A45" s="96" t="str">
        <f t="array" ref="A45">IFERROR(INDEX('Annex 2 Designated EHV charges'!$A$11:$A$260, MATCH(0, IF(ISBLANK('Annex 2 Designated EHV charges'!$A$11:$A$260),1, COUNTIF(A$4:$A44, 'Annex 2 Designated EHV charges'!$A$11:$A$260)),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ht="12.75" customHeight="1" x14ac:dyDescent="0.2">
      <c r="A46" s="96" t="str">
        <f t="array" ref="A46">IFERROR(INDEX('Annex 2 Designated EHV charges'!$A$11:$A$260, MATCH(0, IF(ISBLANK('Annex 2 Designated EHV charges'!$A$11:$A$260),1, COUNTIF(A$4:$A45, 'Annex 2 Designated EHV charges'!$A$11:$A$260)),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ht="12.75" customHeight="1" x14ac:dyDescent="0.2">
      <c r="A47" s="96" t="str">
        <f t="array" ref="A47">IFERROR(INDEX('Annex 2 Designated EHV charges'!$A$11:$A$260, MATCH(0, IF(ISBLANK('Annex 2 Designated EHV charges'!$A$11:$A$260),1, COUNTIF(A$4:$A46, 'Annex 2 Designated EHV charges'!$A$11:$A$260)),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ht="12.75" customHeight="1" x14ac:dyDescent="0.2">
      <c r="A48" s="96" t="str">
        <f t="array" ref="A48">IFERROR(INDEX('Annex 2 Designated EHV charges'!$A$11:$A$260, MATCH(0, IF(ISBLANK('Annex 2 Designated EHV charges'!$A$11:$A$260),1, COUNTIF(A$4:$A47, 'Annex 2 Designated EHV charges'!$A$11:$A$260)),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ht="12.75" customHeight="1" x14ac:dyDescent="0.2">
      <c r="A49" s="96" t="str">
        <f t="array" ref="A49">IFERROR(INDEX('Annex 2 Designated EHV charges'!$A$11:$A$260, MATCH(0, IF(ISBLANK('Annex 2 Designated EHV charges'!$A$11:$A$260),1, COUNTIF(A$4:$A48, 'Annex 2 Designated EHV charges'!$A$11:$A$260)),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ht="12.75" customHeight="1" x14ac:dyDescent="0.2">
      <c r="A50" s="96" t="str">
        <f t="array" ref="A50">IFERROR(INDEX('Annex 2 Designated EHV charges'!$A$11:$A$260, MATCH(0, IF(ISBLANK('Annex 2 Designated EHV charges'!$A$11:$A$260),1, COUNTIF(A$4:$A49, 'Annex 2 Designated EHV charges'!$A$11:$A$260)),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ht="12.75" customHeight="1" x14ac:dyDescent="0.2">
      <c r="A51" s="96" t="str">
        <f t="array" ref="A51">IFERROR(INDEX('Annex 2 Designated EHV charges'!$A$11:$A$260, MATCH(0, IF(ISBLANK('Annex 2 Designated EHV charges'!$A$11:$A$260),1, COUNTIF(A$4:$A50, 'Annex 2 Designated EHV charges'!$A$11:$A$260)),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ht="12.75" customHeight="1" x14ac:dyDescent="0.2">
      <c r="A52" s="96" t="str">
        <f t="array" ref="A52">IFERROR(INDEX('Annex 2 Designated EHV charges'!$A$11:$A$260, MATCH(0, IF(ISBLANK('Annex 2 Designated EHV charges'!$A$11:$A$260),1, COUNTIF(A$4:$A51, 'Annex 2 Designated EHV charges'!$A$11:$A$260)),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ht="12.75" customHeight="1" x14ac:dyDescent="0.2">
      <c r="A53" s="96" t="str">
        <f t="array" ref="A53">IFERROR(INDEX('Annex 2 Designated EHV charges'!$A$11:$A$260, MATCH(0, IF(ISBLANK('Annex 2 Designated EHV charges'!$A$11:$A$260),1, COUNTIF(A$4:$A52, 'Annex 2 Designated EHV charges'!$A$11:$A$260)),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ht="12.75" customHeight="1" x14ac:dyDescent="0.2">
      <c r="A54" s="96" t="str">
        <f t="array" ref="A54">IFERROR(INDEX('Annex 2 Designated EHV charges'!$A$11:$A$260, MATCH(0, IF(ISBLANK('Annex 2 Designated EHV charges'!$A$11:$A$260),1, COUNTIF(A$4:$A53, 'Annex 2 Designated EHV charges'!$A$11:$A$260)),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ht="12.75" customHeight="1" x14ac:dyDescent="0.2">
      <c r="A55" s="96" t="str">
        <f t="array" ref="A55">IFERROR(INDEX('Annex 2 Designated EHV charges'!$A$11:$A$260, MATCH(0, IF(ISBLANK('Annex 2 Designated EHV charges'!$A$11:$A$260),1, COUNTIF(A$4:$A54, 'Annex 2 Designated EHV charges'!$A$11:$A$260)),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ht="12.75" customHeight="1" x14ac:dyDescent="0.2">
      <c r="A56" s="96" t="str">
        <f t="array" ref="A56">IFERROR(INDEX('Annex 2 Designated EHV charges'!$A$11:$A$260, MATCH(0, IF(ISBLANK('Annex 2 Designated EHV charges'!$A$11:$A$260),1, COUNTIF(A$4:$A55, 'Annex 2 Designated EHV charges'!$A$11:$A$260)),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ht="12.75" customHeight="1" x14ac:dyDescent="0.2">
      <c r="A57" s="96" t="str">
        <f t="array" ref="A57">IFERROR(INDEX('Annex 2 Designated EHV charges'!$A$11:$A$260, MATCH(0, IF(ISBLANK('Annex 2 Designated EHV charges'!$A$11:$A$260),1, COUNTIF(A$4:$A56, 'Annex 2 Designated EHV charges'!$A$11:$A$260)),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ht="12.75" customHeight="1" x14ac:dyDescent="0.2">
      <c r="A58" s="96" t="str">
        <f t="array" ref="A58">IFERROR(INDEX('Annex 2 Designated EHV charges'!$A$11:$A$260, MATCH(0, IF(ISBLANK('Annex 2 Designated EHV charges'!$A$11:$A$260),1, COUNTIF(A$4:$A57, 'Annex 2 Designated EHV charges'!$A$11:$A$260)),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ht="12.75" customHeight="1" x14ac:dyDescent="0.2">
      <c r="A59" s="96" t="str">
        <f t="array" ref="A59">IFERROR(INDEX('Annex 2 Designated EHV charges'!$A$11:$A$260, MATCH(0, IF(ISBLANK('Annex 2 Designated EHV charges'!$A$11:$A$260),1, COUNTIF(A$4:$A58, 'Annex 2 Designated EHV charges'!$A$11:$A$260)),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ht="12.75" customHeight="1" x14ac:dyDescent="0.2">
      <c r="A60" s="96" t="str">
        <f t="array" ref="A60">IFERROR(INDEX('Annex 2 Designated EHV charges'!$A$11:$A$260, MATCH(0, IF(ISBLANK('Annex 2 Designated EHV charges'!$A$11:$A$260),1, COUNTIF(A$4:$A59, 'Annex 2 Designated EHV charges'!$A$11:$A$260)),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ht="12.75" customHeight="1" x14ac:dyDescent="0.2">
      <c r="A61" s="96" t="str">
        <f t="array" ref="A61">IFERROR(INDEX('Annex 2 Designated EHV charges'!$A$11:$A$260, MATCH(0, IF(ISBLANK('Annex 2 Designated EHV charges'!$A$11:$A$260),1, COUNTIF(A$4:$A60, 'Annex 2 Designated EHV charges'!$A$11:$A$260)),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ht="12.75" customHeight="1" x14ac:dyDescent="0.2">
      <c r="A62" s="96" t="str">
        <f t="array" ref="A62">IFERROR(INDEX('Annex 2 Designated EHV charges'!$A$11:$A$260, MATCH(0, IF(ISBLANK('Annex 2 Designated EHV charges'!$A$11:$A$260),1, COUNTIF(A$4:$A61, 'Annex 2 Designated EHV charges'!$A$11:$A$260)),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ht="12.75" customHeight="1" x14ac:dyDescent="0.2">
      <c r="A63" s="96" t="str">
        <f t="array" ref="A63">IFERROR(INDEX('Annex 2 Designated EHV charges'!$A$11:$A$260, MATCH(0, IF(ISBLANK('Annex 2 Designated EHV charges'!$A$11:$A$260),1, COUNTIF(A$4:$A62, 'Annex 2 Designated EHV charges'!$A$11:$A$260)),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ht="12.75" customHeight="1" x14ac:dyDescent="0.2">
      <c r="A64" s="96" t="str">
        <f t="array" ref="A64">IFERROR(INDEX('Annex 2 Designated EHV charges'!$A$11:$A$260, MATCH(0, IF(ISBLANK('Annex 2 Designated EHV charges'!$A$11:$A$260),1, COUNTIF(A$4:$A63, 'Annex 2 Designated EHV charges'!$A$11:$A$260)),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ht="12.75" customHeight="1" x14ac:dyDescent="0.2">
      <c r="A65" s="96" t="str">
        <f t="array" ref="A65">IFERROR(INDEX('Annex 2 Designated EHV charges'!$A$11:$A$260, MATCH(0, IF(ISBLANK('Annex 2 Designated EHV charges'!$A$11:$A$260),1, COUNTIF(A$4:$A64, 'Annex 2 Designated EHV charges'!$A$11:$A$260)),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ht="12.75" customHeight="1" x14ac:dyDescent="0.2">
      <c r="A66" s="96" t="str">
        <f t="array" ref="A66">IFERROR(INDEX('Annex 2 Designated EHV charges'!$A$11:$A$260, MATCH(0, IF(ISBLANK('Annex 2 Designated EHV charges'!$A$11:$A$260),1, COUNTIF(A$4:$A65, 'Annex 2 Designated EHV charges'!$A$11:$A$260)),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ht="12.75" customHeight="1" x14ac:dyDescent="0.2">
      <c r="A67" s="96" t="str">
        <f t="array" ref="A67">IFERROR(INDEX('Annex 2 Designated EHV charges'!$A$11:$A$260, MATCH(0, IF(ISBLANK('Annex 2 Designated EHV charges'!$A$11:$A$260),1, COUNTIF(A$4:$A66, 'Annex 2 Designated EHV charges'!$A$11:$A$260)),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ht="12.75" customHeight="1" x14ac:dyDescent="0.2">
      <c r="A68" s="96" t="str">
        <f t="array" ref="A68">IFERROR(INDEX('Annex 2 Designated EHV charges'!$A$11:$A$260, MATCH(0, IF(ISBLANK('Annex 2 Designated EHV charges'!$A$11:$A$260),1, COUNTIF(A$4:$A67, 'Annex 2 Designated EHV charges'!$A$11:$A$260)),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ht="12.75" customHeight="1" x14ac:dyDescent="0.2">
      <c r="A69" s="96" t="str">
        <f t="array" ref="A69">IFERROR(INDEX('Annex 2 Designated EHV charges'!$A$11:$A$260, MATCH(0, IF(ISBLANK('Annex 2 Designated EHV charges'!$A$11:$A$260),1, COUNTIF(A$4:$A68, 'Annex 2 Designated EHV charges'!$A$11:$A$260)),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ht="12.75" customHeight="1" x14ac:dyDescent="0.2">
      <c r="A70" s="96" t="str">
        <f t="array" ref="A70">IFERROR(INDEX('Annex 2 Designated EHV charges'!$A$11:$A$260, MATCH(0, IF(ISBLANK('Annex 2 Designated EHV charges'!$A$11:$A$260),1, COUNTIF(A$4:$A69, 'Annex 2 Designated EHV charges'!$A$11:$A$260)),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ht="12.75" customHeight="1" x14ac:dyDescent="0.2">
      <c r="A71" s="96" t="str">
        <f t="array" ref="A71">IFERROR(INDEX('Annex 2 Designated EHV charges'!$A$11:$A$260, MATCH(0, IF(ISBLANK('Annex 2 Designated EHV charges'!$A$11:$A$260),1, COUNTIF(A$4:$A70, 'Annex 2 Designated EHV charges'!$A$11:$A$260)),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ht="12.75" customHeight="1" x14ac:dyDescent="0.2">
      <c r="A72" s="96" t="str">
        <f t="array" ref="A72">IFERROR(INDEX('Annex 2 Designated EHV charges'!$A$11:$A$260, MATCH(0, IF(ISBLANK('Annex 2 Designated EHV charges'!$A$11:$A$260),1, COUNTIF(A$4:$A71, 'Annex 2 Designated EHV charges'!$A$11:$A$260)),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ht="12.75" customHeight="1" x14ac:dyDescent="0.2">
      <c r="A73" s="96" t="str">
        <f t="array" ref="A73">IFERROR(INDEX('Annex 2 Designated EHV charges'!$A$11:$A$260, MATCH(0, IF(ISBLANK('Annex 2 Designated EHV charges'!$A$11:$A$260),1, COUNTIF(A$4:$A72, 'Annex 2 Designated EHV charges'!$A$11:$A$260)),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ht="12.75" customHeight="1" x14ac:dyDescent="0.2">
      <c r="A74" s="96" t="str">
        <f t="array" ref="A74">IFERROR(INDEX('Annex 2 Designated EHV charges'!$A$11:$A$260, MATCH(0, IF(ISBLANK('Annex 2 Designated EHV charges'!$A$11:$A$260),1, COUNTIF(A$4:$A73, 'Annex 2 Designated EHV charges'!$A$11:$A$260)),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ht="12.75" customHeight="1" x14ac:dyDescent="0.2">
      <c r="A75" s="96" t="str">
        <f t="array" ref="A75">IFERROR(INDEX('Annex 2 Designated EHV charges'!$A$11:$A$260, MATCH(0, IF(ISBLANK('Annex 2 Designated EHV charges'!$A$11:$A$260),1, COUNTIF(A$4:$A74, 'Annex 2 Designated EHV charges'!$A$11:$A$260)),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ht="12.75" customHeight="1" x14ac:dyDescent="0.2">
      <c r="A76" s="96" t="str">
        <f t="array" ref="A76">IFERROR(INDEX('Annex 2 Designated EHV charges'!$A$11:$A$260, MATCH(0, IF(ISBLANK('Annex 2 Designated EHV charges'!$A$11:$A$260),1, COUNTIF(A$4:$A75, 'Annex 2 Designated EHV charges'!$A$11:$A$260)),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ht="12.75" customHeight="1" x14ac:dyDescent="0.2">
      <c r="A77" s="96" t="str">
        <f t="array" ref="A77">IFERROR(INDEX('Annex 2 Designated EHV charges'!$A$11:$A$260, MATCH(0, IF(ISBLANK('Annex 2 Designated EHV charges'!$A$11:$A$260),1, COUNTIF(A$4:$A76, 'Annex 2 Designated EHV charges'!$A$11:$A$260)),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ht="12.75" customHeight="1" x14ac:dyDescent="0.2">
      <c r="A78" s="96" t="str">
        <f t="array" ref="A78">IFERROR(INDEX('Annex 2 Designated EHV charges'!$A$11:$A$260, MATCH(0, IF(ISBLANK('Annex 2 Designated EHV charges'!$A$11:$A$260),1, COUNTIF(A$4:$A77, 'Annex 2 Designated EHV charges'!$A$11:$A$260)),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ht="12.75" customHeight="1" x14ac:dyDescent="0.2">
      <c r="A79" s="96" t="str">
        <f t="array" ref="A79">IFERROR(INDEX('Annex 2 Designated EHV charges'!$A$11:$A$260, MATCH(0, IF(ISBLANK('Annex 2 Designated EHV charges'!$A$11:$A$260),1, COUNTIF(A$4:$A78, 'Annex 2 Designated EHV charges'!$A$11:$A$260)),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ht="12.75" customHeight="1" x14ac:dyDescent="0.2">
      <c r="A80" s="96" t="str">
        <f t="array" ref="A80">IFERROR(INDEX('Annex 2 Designated EHV charges'!$A$11:$A$260, MATCH(0, IF(ISBLANK('Annex 2 Designated EHV charges'!$A$11:$A$260),1, COUNTIF(A$4:$A79, 'Annex 2 Designated EHV charges'!$A$11:$A$260)),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ht="12.75" customHeight="1" x14ac:dyDescent="0.2">
      <c r="A81" s="96" t="str">
        <f t="array" ref="A81">IFERROR(INDEX('Annex 2 Designated EHV charges'!$A$11:$A$260, MATCH(0, IF(ISBLANK('Annex 2 Designated EHV charges'!$A$11:$A$260),1, COUNTIF(A$4:$A80, 'Annex 2 Designated EHV charges'!$A$11:$A$260)),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ht="12.75" customHeight="1" x14ac:dyDescent="0.2">
      <c r="A82" s="96" t="str">
        <f t="array" ref="A82">IFERROR(INDEX('Annex 2 Designated EHV charges'!$A$11:$A$260, MATCH(0, IF(ISBLANK('Annex 2 Designated EHV charges'!$A$11:$A$260),1, COUNTIF(A$4:$A81, 'Annex 2 Designated EHV charges'!$A$11:$A$260)),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ht="12.75" customHeight="1" x14ac:dyDescent="0.2">
      <c r="A83" s="96" t="str">
        <f t="array" ref="A83">IFERROR(INDEX('Annex 2 Designated EHV charges'!$A$11:$A$260, MATCH(0, IF(ISBLANK('Annex 2 Designated EHV charges'!$A$11:$A$260),1, COUNTIF(A$4:$A82, 'Annex 2 Designated EHV charges'!$A$11:$A$260)),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ht="12.75" customHeight="1" x14ac:dyDescent="0.2">
      <c r="A84" s="96" t="str">
        <f t="array" ref="A84">IFERROR(INDEX('Annex 2 Designated EHV charges'!$A$11:$A$260, MATCH(0, IF(ISBLANK('Annex 2 Designated EHV charges'!$A$11:$A$260),1, COUNTIF(A$4:$A83, 'Annex 2 Designated EHV charges'!$A$11:$A$260)),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ht="12.75" customHeight="1" x14ac:dyDescent="0.2">
      <c r="A85" s="96" t="str">
        <f t="array" ref="A85">IFERROR(INDEX('Annex 2 Designated EHV charges'!$A$11:$A$260, MATCH(0, IF(ISBLANK('Annex 2 Designated EHV charges'!$A$11:$A$260),1, COUNTIF(A$4:$A84, 'Annex 2 Designated EHV charges'!$A$11:$A$260)),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ht="12.75" customHeight="1" x14ac:dyDescent="0.2">
      <c r="A86" s="96" t="str">
        <f t="array" ref="A86">IFERROR(INDEX('Annex 2 Designated EHV charges'!$A$11:$A$260, MATCH(0, IF(ISBLANK('Annex 2 Designated EHV charges'!$A$11:$A$260),1, COUNTIF(A$4:$A85, 'Annex 2 Designated EHV charges'!$A$11:$A$260)),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ht="12.75" customHeight="1" x14ac:dyDescent="0.2">
      <c r="A87" s="96" t="str">
        <f t="array" ref="A87">IFERROR(INDEX('Annex 2 Designated EHV charges'!$A$11:$A$260, MATCH(0, IF(ISBLANK('Annex 2 Designated EHV charges'!$A$11:$A$260),1, COUNTIF(A$4:$A86, 'Annex 2 Designated EHV charges'!$A$11:$A$260)),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ht="12.75" customHeight="1" x14ac:dyDescent="0.2">
      <c r="A88" s="96" t="str">
        <f t="array" ref="A88">IFERROR(INDEX('Annex 2 Designated EHV charges'!$A$11:$A$260, MATCH(0, IF(ISBLANK('Annex 2 Designated EHV charges'!$A$11:$A$260),1, COUNTIF(A$4:$A87, 'Annex 2 Designated EHV charges'!$A$11:$A$260)),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ht="12.75" customHeight="1" x14ac:dyDescent="0.2">
      <c r="A89" s="96" t="str">
        <f t="array" ref="A89">IFERROR(INDEX('Annex 2 Designated EHV charges'!$A$11:$A$260, MATCH(0, IF(ISBLANK('Annex 2 Designated EHV charges'!$A$11:$A$260),1, COUNTIF(A$4:$A88, 'Annex 2 Designated EHV charges'!$A$11:$A$260)),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ht="12.75" customHeight="1" x14ac:dyDescent="0.2">
      <c r="A90" s="96" t="str">
        <f t="array" ref="A90">IFERROR(INDEX('Annex 2 Designated EHV charges'!$A$11:$A$260, MATCH(0, IF(ISBLANK('Annex 2 Designated EHV charges'!$A$11:$A$260),1, COUNTIF(A$4:$A89, 'Annex 2 Designated EHV charges'!$A$11:$A$260)),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ht="12.75" customHeight="1" x14ac:dyDescent="0.2">
      <c r="A91" s="96" t="str">
        <f t="array" ref="A91">IFERROR(INDEX('Annex 2 Designated EHV charges'!$A$11:$A$260, MATCH(0, IF(ISBLANK('Annex 2 Designated EHV charges'!$A$11:$A$260),1, COUNTIF(A$4:$A90, 'Annex 2 Designated EHV charges'!$A$11:$A$260)),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ht="12.75" customHeight="1" x14ac:dyDescent="0.2">
      <c r="A92" s="96" t="str">
        <f t="array" ref="A92">IFERROR(INDEX('Annex 2 Designated EHV charges'!$A$11:$A$260, MATCH(0, IF(ISBLANK('Annex 2 Designated EHV charges'!$A$11:$A$260),1, COUNTIF(A$4:$A91, 'Annex 2 Designated EHV charges'!$A$11:$A$260)),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ht="12.75" customHeight="1" x14ac:dyDescent="0.2">
      <c r="A93" s="96" t="str">
        <f t="array" ref="A93">IFERROR(INDEX('Annex 2 Designated EHV charges'!$A$11:$A$260, MATCH(0, IF(ISBLANK('Annex 2 Designated EHV charges'!$A$11:$A$260),1, COUNTIF(A$4:$A92, 'Annex 2 Designated EHV charges'!$A$11:$A$260)),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ht="12.75" customHeight="1" x14ac:dyDescent="0.2">
      <c r="A94" s="96" t="str">
        <f t="array" ref="A94">IFERROR(INDEX('Annex 2 Designated EHV charges'!$A$11:$A$260, MATCH(0, IF(ISBLANK('Annex 2 Designated EHV charges'!$A$11:$A$260),1, COUNTIF(A$4:$A93, 'Annex 2 Designated EHV charges'!$A$11:$A$260)),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ht="12.75" customHeight="1" x14ac:dyDescent="0.2">
      <c r="A95" s="96" t="str">
        <f t="array" ref="A95">IFERROR(INDEX('Annex 2 Designated EHV charges'!$A$11:$A$260, MATCH(0, IF(ISBLANK('Annex 2 Designated EHV charges'!$A$11:$A$260),1, COUNTIF(A$4:$A94, 'Annex 2 Designated EHV charges'!$A$11:$A$260)),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ht="12.75" customHeight="1" x14ac:dyDescent="0.2">
      <c r="A96" s="96" t="str">
        <f t="array" ref="A96">IFERROR(INDEX('Annex 2 Designated EHV charges'!$A$11:$A$260, MATCH(0, IF(ISBLANK('Annex 2 Designated EHV charges'!$A$11:$A$260),1, COUNTIF(A$4:$A95, 'Annex 2 Designated EHV charges'!$A$11:$A$260)),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ht="12.75" customHeight="1" x14ac:dyDescent="0.2">
      <c r="A97" s="96" t="str">
        <f t="array" ref="A97">IFERROR(INDEX('Annex 2 Designated EHV charges'!$A$11:$A$260, MATCH(0, IF(ISBLANK('Annex 2 Designated EHV charges'!$A$11:$A$260),1, COUNTIF(A$4:$A96, 'Annex 2 Designated EHV charges'!$A$11:$A$260)),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ht="12.75" customHeight="1" x14ac:dyDescent="0.2">
      <c r="A98" s="96" t="str">
        <f t="array" ref="A98">IFERROR(INDEX('Annex 2 Designated EHV charges'!$A$11:$A$260, MATCH(0, IF(ISBLANK('Annex 2 Designated EHV charges'!$A$11:$A$260),1, COUNTIF(A$4:$A97, 'Annex 2 Designated EHV charges'!$A$11:$A$260)),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ht="12.75" customHeight="1" x14ac:dyDescent="0.2">
      <c r="A99" s="96" t="str">
        <f t="array" ref="A99">IFERROR(INDEX('Annex 2 Designated EHV charges'!$A$11:$A$260, MATCH(0, IF(ISBLANK('Annex 2 Designated EHV charges'!$A$11:$A$260),1, COUNTIF(A$4:$A98, 'Annex 2 Designated EHV charges'!$A$11:$A$260)),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ht="12.75" customHeight="1" x14ac:dyDescent="0.2">
      <c r="A100" s="96" t="str">
        <f t="array" ref="A100">IFERROR(INDEX('Annex 2 Designated EHV charges'!$A$11:$A$260, MATCH(0, IF(ISBLANK('Annex 2 Designated EHV charges'!$A$11:$A$260),1, COUNTIF(A$4:$A99, 'Annex 2 Designated EHV charges'!$A$11:$A$260)),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ht="12.75" customHeight="1" x14ac:dyDescent="0.2">
      <c r="A101" s="96" t="str">
        <f t="array" ref="A101">IFERROR(INDEX('Annex 2 Designated EHV charges'!$A$11:$A$260, MATCH(0, IF(ISBLANK('Annex 2 Designated EHV charges'!$A$11:$A$260),1, COUNTIF(A$4:$A100, 'Annex 2 Designated EHV charges'!$A$11:$A$260)),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ht="12.75" customHeight="1" x14ac:dyDescent="0.2">
      <c r="A102" s="96" t="str">
        <f t="array" ref="A102">IFERROR(INDEX('Annex 2 Designated EHV charges'!$A$11:$A$260, MATCH(0, IF(ISBLANK('Annex 2 Designated EHV charges'!$A$11:$A$260),1, COUNTIF(A$4:$A101, 'Annex 2 Designated EHV charges'!$A$11:$A$260)),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ht="12.75" customHeight="1" x14ac:dyDescent="0.2">
      <c r="A103" s="96" t="str">
        <f t="array" ref="A103">IFERROR(INDEX('Annex 2 Designated EHV charges'!$A$11:$A$260, MATCH(0, IF(ISBLANK('Annex 2 Designated EHV charges'!$A$11:$A$260),1, COUNTIF(A$4:$A102, 'Annex 2 Designated EHV charges'!$A$11:$A$260)),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ht="12.75" customHeight="1" x14ac:dyDescent="0.2">
      <c r="A104" s="96" t="str">
        <f t="array" ref="A104">IFERROR(INDEX('Annex 2 Designated EHV charges'!$A$11:$A$260, MATCH(0, IF(ISBLANK('Annex 2 Designated EHV charges'!$A$11:$A$260),1, COUNTIF(A$4:$A103, 'Annex 2 Designated EHV charges'!$A$11:$A$260)),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ht="12.75" customHeight="1" x14ac:dyDescent="0.2">
      <c r="A105" s="96" t="str">
        <f t="array" ref="A105">IFERROR(INDEX('Annex 2 Designated EHV charges'!$A$11:$A$260, MATCH(0, IF(ISBLANK('Annex 2 Designated EHV charges'!$A$11:$A$260),1, COUNTIF(A$4:$A104, 'Annex 2 Designated EHV charges'!$A$11:$A$260)),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ht="12.75" customHeight="1" x14ac:dyDescent="0.2">
      <c r="A106" s="96" t="str">
        <f t="array" ref="A106">IFERROR(INDEX('Annex 2 Designated EHV charges'!$A$11:$A$260, MATCH(0, IF(ISBLANK('Annex 2 Designated EHV charges'!$A$11:$A$260),1, COUNTIF(A$4:$A105, 'Annex 2 Designated EHV charges'!$A$11:$A$260)),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ht="12.75" customHeight="1" x14ac:dyDescent="0.2">
      <c r="A107" s="96" t="str">
        <f t="array" ref="A107">IFERROR(INDEX('Annex 2 Designated EHV charges'!$A$11:$A$260, MATCH(0, IF(ISBLANK('Annex 2 Designated EHV charges'!$A$11:$A$260),1, COUNTIF(A$4:$A106, 'Annex 2 Designated EHV charges'!$A$11:$A$260)),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ht="12.75" customHeight="1" x14ac:dyDescent="0.2">
      <c r="A108" s="96" t="str">
        <f t="array" ref="A108">IFERROR(INDEX('Annex 2 Designated EHV charges'!$A$11:$A$260, MATCH(0, IF(ISBLANK('Annex 2 Designated EHV charges'!$A$11:$A$260),1, COUNTIF(A$4:$A107, 'Annex 2 Designated EHV charges'!$A$11:$A$260)),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ht="12.75" customHeight="1" x14ac:dyDescent="0.2">
      <c r="A109" s="96" t="str">
        <f t="array" ref="A109">IFERROR(INDEX('Annex 2 Designated EHV charges'!$A$11:$A$260, MATCH(0, IF(ISBLANK('Annex 2 Designated EHV charges'!$A$11:$A$260),1, COUNTIF(A$4:$A108, 'Annex 2 Designated EHV charges'!$A$11:$A$260)),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ht="12.75" customHeight="1" x14ac:dyDescent="0.2">
      <c r="A110" s="96" t="str">
        <f t="array" ref="A110">IFERROR(INDEX('Annex 2 Designated EHV charges'!$A$11:$A$260, MATCH(0, IF(ISBLANK('Annex 2 Designated EHV charges'!$A$11:$A$260),1, COUNTIF(A$4:$A109, 'Annex 2 Designated EHV charges'!$A$11:$A$260)),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charges'!$A:$O,9,FALSE)=0,"",VLOOKUP($A110,'Annex 2 Designated EHV charges'!$A:$O,9,FALSE)),"")</f>
        <v/>
      </c>
      <c r="F110" s="102" t="str">
        <f>IFERROR(IF(VLOOKUP($A110,'Annex 2 Designated EHV charges'!$A:$O,10,FALSE)=0,"",VLOOKUP($A110,'Annex 2 Designated EHV charges'!$A:$O,10,FALSE)),"")</f>
        <v/>
      </c>
      <c r="G110" s="103" t="str">
        <f>IFERROR(IF(VLOOKUP($A110,'Annex 2 Designated EHV charges'!$A:$O,11,FALSE)=0,"",VLOOKUP($A110,'Annex 2 Designated EHV charges'!$A:$O,11,FALSE)),"")</f>
        <v/>
      </c>
      <c r="H110" s="103" t="str">
        <f>IFERROR(IF(VLOOKUP($A110,'Annex 2 Designated EHV charges'!$A:$O,12,FALSE)=0,"",VLOOKUP($A110,'Annex 2 Designated EHV charges'!$A:$O,12,FALSE)),"")</f>
        <v/>
      </c>
    </row>
    <row r="111" spans="1:8" ht="12.75" customHeight="1" x14ac:dyDescent="0.2">
      <c r="A111" s="96" t="str">
        <f t="array" ref="A111">IFERROR(INDEX('Annex 2 Designated EHV charges'!$A$11:$A$260, MATCH(0, IF(ISBLANK('Annex 2 Designated EHV charges'!$A$11:$A$260),1, COUNTIF(A$4:$A110, 'Annex 2 Designated EHV charges'!$A$11:$A$260)),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charges'!$A:$O,9,FALSE)=0,"",VLOOKUP($A111,'Annex 2 Designated EHV charges'!$A:$O,9,FALSE)),"")</f>
        <v/>
      </c>
      <c r="F111" s="102" t="str">
        <f>IFERROR(IF(VLOOKUP($A111,'Annex 2 Designated EHV charges'!$A:$O,10,FALSE)=0,"",VLOOKUP($A111,'Annex 2 Designated EHV charges'!$A:$O,10,FALSE)),"")</f>
        <v/>
      </c>
      <c r="G111" s="103" t="str">
        <f>IFERROR(IF(VLOOKUP($A111,'Annex 2 Designated EHV charges'!$A:$O,11,FALSE)=0,"",VLOOKUP($A111,'Annex 2 Designated EHV charges'!$A:$O,11,FALSE)),"")</f>
        <v/>
      </c>
      <c r="H111" s="103" t="str">
        <f>IFERROR(IF(VLOOKUP($A111,'Annex 2 Designated EHV charges'!$A:$O,12,FALSE)=0,"",VLOOKUP($A111,'Annex 2 Designated EHV charges'!$A:$O,12,FALSE)),"")</f>
        <v/>
      </c>
    </row>
    <row r="112" spans="1:8" ht="12.75" customHeight="1" x14ac:dyDescent="0.2">
      <c r="A112" s="96" t="str">
        <f t="array" ref="A112">IFERROR(INDEX('Annex 2 Designated EHV charges'!$A$11:$A$260, MATCH(0, IF(ISBLANK('Annex 2 Designated EHV charges'!$A$11:$A$260),1, COUNTIF(A$4:$A111, 'Annex 2 Designated EHV charges'!$A$11:$A$260)),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charges'!$A:$O,9,FALSE)=0,"",VLOOKUP($A112,'Annex 2 Designated EHV charges'!$A:$O,9,FALSE)),"")</f>
        <v/>
      </c>
      <c r="F112" s="102" t="str">
        <f>IFERROR(IF(VLOOKUP($A112,'Annex 2 Designated EHV charges'!$A:$O,10,FALSE)=0,"",VLOOKUP($A112,'Annex 2 Designated EHV charges'!$A:$O,10,FALSE)),"")</f>
        <v/>
      </c>
      <c r="G112" s="103" t="str">
        <f>IFERROR(IF(VLOOKUP($A112,'Annex 2 Designated EHV charges'!$A:$O,11,FALSE)=0,"",VLOOKUP($A112,'Annex 2 Designated EHV charges'!$A:$O,11,FALSE)),"")</f>
        <v/>
      </c>
      <c r="H112" s="103" t="str">
        <f>IFERROR(IF(VLOOKUP($A112,'Annex 2 Designated EHV charges'!$A:$O,12,FALSE)=0,"",VLOOKUP($A112,'Annex 2 Designated EHV charges'!$A:$O,12,FALSE)),"")</f>
        <v/>
      </c>
    </row>
    <row r="113" spans="1:8" ht="12.75" customHeight="1" x14ac:dyDescent="0.2">
      <c r="A113" s="96" t="str">
        <f t="array" ref="A113">IFERROR(INDEX('Annex 2 Designated EHV charges'!$A$11:$A$260, MATCH(0, IF(ISBLANK('Annex 2 Designated EHV charges'!$A$11:$A$260),1, COUNTIF(A$4:$A112, 'Annex 2 Designated EHV charges'!$A$11:$A$260)),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charges'!$A:$O,9,FALSE)=0,"",VLOOKUP($A113,'Annex 2 Designated EHV charges'!$A:$O,9,FALSE)),"")</f>
        <v/>
      </c>
      <c r="F113" s="102" t="str">
        <f>IFERROR(IF(VLOOKUP($A113,'Annex 2 Designated EHV charges'!$A:$O,10,FALSE)=0,"",VLOOKUP($A113,'Annex 2 Designated EHV charges'!$A:$O,10,FALSE)),"")</f>
        <v/>
      </c>
      <c r="G113" s="103" t="str">
        <f>IFERROR(IF(VLOOKUP($A113,'Annex 2 Designated EHV charges'!$A:$O,11,FALSE)=0,"",VLOOKUP($A113,'Annex 2 Designated EHV charges'!$A:$O,11,FALSE)),"")</f>
        <v/>
      </c>
      <c r="H113" s="103" t="str">
        <f>IFERROR(IF(VLOOKUP($A113,'Annex 2 Designated EHV charges'!$A:$O,12,FALSE)=0,"",VLOOKUP($A113,'Annex 2 Designated EHV charges'!$A:$O,12,FALSE)),"")</f>
        <v/>
      </c>
    </row>
    <row r="114" spans="1:8" ht="12.75" customHeight="1" x14ac:dyDescent="0.2">
      <c r="A114" s="96" t="str">
        <f t="array" ref="A114">IFERROR(INDEX('Annex 2 Designated EHV charges'!$A$11:$A$260, MATCH(0, IF(ISBLANK('Annex 2 Designated EHV charges'!$A$11:$A$260),1, COUNTIF(A$4:$A113, 'Annex 2 Designated EHV charges'!$A$11:$A$260)),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charges'!$A:$O,9,FALSE)=0,"",VLOOKUP($A114,'Annex 2 Designated EHV charges'!$A:$O,9,FALSE)),"")</f>
        <v/>
      </c>
      <c r="F114" s="102" t="str">
        <f>IFERROR(IF(VLOOKUP($A114,'Annex 2 Designated EHV charges'!$A:$O,10,FALSE)=0,"",VLOOKUP($A114,'Annex 2 Designated EHV charges'!$A:$O,10,FALSE)),"")</f>
        <v/>
      </c>
      <c r="G114" s="103" t="str">
        <f>IFERROR(IF(VLOOKUP($A114,'Annex 2 Designated EHV charges'!$A:$O,11,FALSE)=0,"",VLOOKUP($A114,'Annex 2 Designated EHV charges'!$A:$O,11,FALSE)),"")</f>
        <v/>
      </c>
      <c r="H114" s="103" t="str">
        <f>IFERROR(IF(VLOOKUP($A114,'Annex 2 Designated EHV charges'!$A:$O,12,FALSE)=0,"",VLOOKUP($A114,'Annex 2 Designated EHV charges'!$A:$O,12,FALSE)),"")</f>
        <v/>
      </c>
    </row>
    <row r="115" spans="1:8" ht="12.75" customHeight="1" x14ac:dyDescent="0.2">
      <c r="A115" s="96" t="str">
        <f t="array" ref="A115">IFERROR(INDEX('Annex 2 Designated EHV charges'!$A$11:$A$260, MATCH(0, IF(ISBLANK('Annex 2 Designated EHV charges'!$A$11:$A$260),1, COUNTIF(A$4:$A114, 'Annex 2 Designated EHV charges'!$A$11:$A$260)),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charges'!$A:$O,9,FALSE)=0,"",VLOOKUP($A115,'Annex 2 Designated EHV charges'!$A:$O,9,FALSE)),"")</f>
        <v/>
      </c>
      <c r="F115" s="102" t="str">
        <f>IFERROR(IF(VLOOKUP($A115,'Annex 2 Designated EHV charges'!$A:$O,10,FALSE)=0,"",VLOOKUP($A115,'Annex 2 Designated EHV charges'!$A:$O,10,FALSE)),"")</f>
        <v/>
      </c>
      <c r="G115" s="103" t="str">
        <f>IFERROR(IF(VLOOKUP($A115,'Annex 2 Designated EHV charges'!$A:$O,11,FALSE)=0,"",VLOOKUP($A115,'Annex 2 Designated EHV charges'!$A:$O,11,FALSE)),"")</f>
        <v/>
      </c>
      <c r="H115" s="103" t="str">
        <f>IFERROR(IF(VLOOKUP($A115,'Annex 2 Designated EHV charges'!$A:$O,12,FALSE)=0,"",VLOOKUP($A115,'Annex 2 Designated EHV charges'!$A:$O,12,FALSE)),"")</f>
        <v/>
      </c>
    </row>
    <row r="116" spans="1:8" ht="12.75" customHeight="1" x14ac:dyDescent="0.2">
      <c r="A116" s="96" t="str">
        <f t="array" ref="A116">IFERROR(INDEX('Annex 2 Designated EHV charges'!$A$11:$A$260, MATCH(0, IF(ISBLANK('Annex 2 Designated EHV charges'!$A$11:$A$260),1, COUNTIF(A$4:$A115, 'Annex 2 Designated EHV charges'!$A$11:$A$260)),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charges'!$A:$O,9,FALSE)=0,"",VLOOKUP($A116,'Annex 2 Designated EHV charges'!$A:$O,9,FALSE)),"")</f>
        <v/>
      </c>
      <c r="F116" s="102" t="str">
        <f>IFERROR(IF(VLOOKUP($A116,'Annex 2 Designated EHV charges'!$A:$O,10,FALSE)=0,"",VLOOKUP($A116,'Annex 2 Designated EHV charges'!$A:$O,10,FALSE)),"")</f>
        <v/>
      </c>
      <c r="G116" s="103" t="str">
        <f>IFERROR(IF(VLOOKUP($A116,'Annex 2 Designated EHV charges'!$A:$O,11,FALSE)=0,"",VLOOKUP($A116,'Annex 2 Designated EHV charges'!$A:$O,11,FALSE)),"")</f>
        <v/>
      </c>
      <c r="H116" s="103" t="str">
        <f>IFERROR(IF(VLOOKUP($A116,'Annex 2 Designated EHV charges'!$A:$O,12,FALSE)=0,"",VLOOKUP($A116,'Annex 2 Designated EHV charges'!$A:$O,12,FALSE)),"")</f>
        <v/>
      </c>
    </row>
    <row r="117" spans="1:8" ht="12.75" customHeight="1" x14ac:dyDescent="0.2">
      <c r="A117" s="96" t="str">
        <f t="array" ref="A117">IFERROR(INDEX('Annex 2 Designated EHV charges'!$A$11:$A$260, MATCH(0, IF(ISBLANK('Annex 2 Designated EHV charges'!$A$11:$A$260),1, COUNTIF(A$4:$A116, 'Annex 2 Designated EHV charges'!$A$11:$A$260)),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charges'!$A:$O,9,FALSE)=0,"",VLOOKUP($A117,'Annex 2 Designated EHV charges'!$A:$O,9,FALSE)),"")</f>
        <v/>
      </c>
      <c r="F117" s="102" t="str">
        <f>IFERROR(IF(VLOOKUP($A117,'Annex 2 Designated EHV charges'!$A:$O,10,FALSE)=0,"",VLOOKUP($A117,'Annex 2 Designated EHV charges'!$A:$O,10,FALSE)),"")</f>
        <v/>
      </c>
      <c r="G117" s="103" t="str">
        <f>IFERROR(IF(VLOOKUP($A117,'Annex 2 Designated EHV charges'!$A:$O,11,FALSE)=0,"",VLOOKUP($A117,'Annex 2 Designated EHV charges'!$A:$O,11,FALSE)),"")</f>
        <v/>
      </c>
      <c r="H117" s="103" t="str">
        <f>IFERROR(IF(VLOOKUP($A117,'Annex 2 Designated EHV charges'!$A:$O,12,FALSE)=0,"",VLOOKUP($A117,'Annex 2 Designated EHV charges'!$A:$O,12,FALSE)),"")</f>
        <v/>
      </c>
    </row>
    <row r="118" spans="1:8" ht="12.75" customHeight="1" x14ac:dyDescent="0.2">
      <c r="A118" s="96" t="str">
        <f t="array" ref="A118">IFERROR(INDEX('Annex 2 Designated EHV charges'!$A$11:$A$260, MATCH(0, IF(ISBLANK('Annex 2 Designated EHV charges'!$A$11:$A$260),1, COUNTIF(A$4:$A117, 'Annex 2 Designated EHV charges'!$A$11:$A$260)),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charges'!$A:$O,9,FALSE)=0,"",VLOOKUP($A118,'Annex 2 Designated EHV charges'!$A:$O,9,FALSE)),"")</f>
        <v/>
      </c>
      <c r="F118" s="102" t="str">
        <f>IFERROR(IF(VLOOKUP($A118,'Annex 2 Designated EHV charges'!$A:$O,10,FALSE)=0,"",VLOOKUP($A118,'Annex 2 Designated EHV charges'!$A:$O,10,FALSE)),"")</f>
        <v/>
      </c>
      <c r="G118" s="103" t="str">
        <f>IFERROR(IF(VLOOKUP($A118,'Annex 2 Designated EHV charges'!$A:$O,11,FALSE)=0,"",VLOOKUP($A118,'Annex 2 Designated EHV charges'!$A:$O,11,FALSE)),"")</f>
        <v/>
      </c>
      <c r="H118" s="103" t="str">
        <f>IFERROR(IF(VLOOKUP($A118,'Annex 2 Designated EHV charges'!$A:$O,12,FALSE)=0,"",VLOOKUP($A118,'Annex 2 Designated EHV charges'!$A:$O,12,FALSE)),"")</f>
        <v/>
      </c>
    </row>
    <row r="119" spans="1:8" ht="12.75" customHeight="1" x14ac:dyDescent="0.2">
      <c r="A119" s="96" t="str">
        <f t="array" ref="A119">IFERROR(INDEX('Annex 2 Designated EHV charges'!$A$11:$A$260, MATCH(0, IF(ISBLANK('Annex 2 Designated EHV charges'!$A$11:$A$260),1, COUNTIF(A$4:$A118, 'Annex 2 Designated EHV charges'!$A$11:$A$260)),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charges'!$A:$O,9,FALSE)=0,"",VLOOKUP($A119,'Annex 2 Designated EHV charges'!$A:$O,9,FALSE)),"")</f>
        <v/>
      </c>
      <c r="F119" s="102" t="str">
        <f>IFERROR(IF(VLOOKUP($A119,'Annex 2 Designated EHV charges'!$A:$O,10,FALSE)=0,"",VLOOKUP($A119,'Annex 2 Designated EHV charges'!$A:$O,10,FALSE)),"")</f>
        <v/>
      </c>
      <c r="G119" s="103" t="str">
        <f>IFERROR(IF(VLOOKUP($A119,'Annex 2 Designated EHV charges'!$A:$O,11,FALSE)=0,"",VLOOKUP($A119,'Annex 2 Designated EHV charges'!$A:$O,11,FALSE)),"")</f>
        <v/>
      </c>
      <c r="H119" s="103" t="str">
        <f>IFERROR(IF(VLOOKUP($A119,'Annex 2 Designated EHV charges'!$A:$O,12,FALSE)=0,"",VLOOKUP($A119,'Annex 2 Designated EHV charges'!$A:$O,12,FALSE)),"")</f>
        <v/>
      </c>
    </row>
    <row r="120" spans="1:8" ht="12.75" customHeight="1" x14ac:dyDescent="0.2">
      <c r="A120" s="96" t="str">
        <f t="array" ref="A120">IFERROR(INDEX('Annex 2 Designated EHV charges'!$A$11:$A$260, MATCH(0, IF(ISBLANK('Annex 2 Designated EHV charges'!$A$11:$A$260),1, COUNTIF(A$4:$A119, 'Annex 2 Designated EHV charges'!$A$11:$A$260)),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charges'!$A:$O,9,FALSE)=0,"",VLOOKUP($A120,'Annex 2 Designated EHV charges'!$A:$O,9,FALSE)),"")</f>
        <v/>
      </c>
      <c r="F120" s="102" t="str">
        <f>IFERROR(IF(VLOOKUP($A120,'Annex 2 Designated EHV charges'!$A:$O,10,FALSE)=0,"",VLOOKUP($A120,'Annex 2 Designated EHV charges'!$A:$O,10,FALSE)),"")</f>
        <v/>
      </c>
      <c r="G120" s="103" t="str">
        <f>IFERROR(IF(VLOOKUP($A120,'Annex 2 Designated EHV charges'!$A:$O,11,FALSE)=0,"",VLOOKUP($A120,'Annex 2 Designated EHV charges'!$A:$O,11,FALSE)),"")</f>
        <v/>
      </c>
      <c r="H120" s="103" t="str">
        <f>IFERROR(IF(VLOOKUP($A120,'Annex 2 Designated EHV charges'!$A:$O,12,FALSE)=0,"",VLOOKUP($A120,'Annex 2 Designated EHV charges'!$A:$O,12,FALSE)),"")</f>
        <v/>
      </c>
    </row>
    <row r="121" spans="1:8" ht="12.75" customHeight="1" x14ac:dyDescent="0.2">
      <c r="A121" s="96" t="str">
        <f t="array" ref="A121">IFERROR(INDEX('Annex 2 Designated EHV charges'!$A$11:$A$260, MATCH(0, IF(ISBLANK('Annex 2 Designated EHV charges'!$A$11:$A$260),1, COUNTIF(A$4:$A120, 'Annex 2 Designated EHV charges'!$A$11:$A$260)),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charges'!$A:$O,9,FALSE)=0,"",VLOOKUP($A121,'Annex 2 Designated EHV charges'!$A:$O,9,FALSE)),"")</f>
        <v/>
      </c>
      <c r="F121" s="102" t="str">
        <f>IFERROR(IF(VLOOKUP($A121,'Annex 2 Designated EHV charges'!$A:$O,10,FALSE)=0,"",VLOOKUP($A121,'Annex 2 Designated EHV charges'!$A:$O,10,FALSE)),"")</f>
        <v/>
      </c>
      <c r="G121" s="103" t="str">
        <f>IFERROR(IF(VLOOKUP($A121,'Annex 2 Designated EHV charges'!$A:$O,11,FALSE)=0,"",VLOOKUP($A121,'Annex 2 Designated EHV charges'!$A:$O,11,FALSE)),"")</f>
        <v/>
      </c>
      <c r="H121" s="103" t="str">
        <f>IFERROR(IF(VLOOKUP($A121,'Annex 2 Designated EHV charges'!$A:$O,12,FALSE)=0,"",VLOOKUP($A121,'Annex 2 Designated EHV charges'!$A:$O,12,FALSE)),"")</f>
        <v/>
      </c>
    </row>
    <row r="122" spans="1:8" ht="12.75" customHeight="1" x14ac:dyDescent="0.2">
      <c r="A122" s="96" t="str">
        <f t="array" ref="A122">IFERROR(INDEX('Annex 2 Designated EHV charges'!$A$11:$A$260, MATCH(0, IF(ISBLANK('Annex 2 Designated EHV charges'!$A$11:$A$260),1, COUNTIF(A$4:$A121, 'Annex 2 Designated EHV charges'!$A$11:$A$260)),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charges'!$A:$O,9,FALSE)=0,"",VLOOKUP($A122,'Annex 2 Designated EHV charges'!$A:$O,9,FALSE)),"")</f>
        <v/>
      </c>
      <c r="F122" s="102" t="str">
        <f>IFERROR(IF(VLOOKUP($A122,'Annex 2 Designated EHV charges'!$A:$O,10,FALSE)=0,"",VLOOKUP($A122,'Annex 2 Designated EHV charges'!$A:$O,10,FALSE)),"")</f>
        <v/>
      </c>
      <c r="G122" s="103" t="str">
        <f>IFERROR(IF(VLOOKUP($A122,'Annex 2 Designated EHV charges'!$A:$O,11,FALSE)=0,"",VLOOKUP($A122,'Annex 2 Designated EHV charges'!$A:$O,11,FALSE)),"")</f>
        <v/>
      </c>
      <c r="H122" s="103" t="str">
        <f>IFERROR(IF(VLOOKUP($A122,'Annex 2 Designated EHV charges'!$A:$O,12,FALSE)=0,"",VLOOKUP($A122,'Annex 2 Designated EHV charges'!$A:$O,12,FALSE)),"")</f>
        <v/>
      </c>
    </row>
    <row r="123" spans="1:8" ht="12.75" customHeight="1" x14ac:dyDescent="0.2">
      <c r="A123" s="96" t="str">
        <f t="array" ref="A123">IFERROR(INDEX('Annex 2 Designated EHV charges'!$A$11:$A$260, MATCH(0, IF(ISBLANK('Annex 2 Designated EHV charges'!$A$11:$A$260),1, COUNTIF(A$4:$A122, 'Annex 2 Designated EHV charges'!$A$11:$A$260)),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charges'!$A:$O,9,FALSE)=0,"",VLOOKUP($A123,'Annex 2 Designated EHV charges'!$A:$O,9,FALSE)),"")</f>
        <v/>
      </c>
      <c r="F123" s="102" t="str">
        <f>IFERROR(IF(VLOOKUP($A123,'Annex 2 Designated EHV charges'!$A:$O,10,FALSE)=0,"",VLOOKUP($A123,'Annex 2 Designated EHV charges'!$A:$O,10,FALSE)),"")</f>
        <v/>
      </c>
      <c r="G123" s="103" t="str">
        <f>IFERROR(IF(VLOOKUP($A123,'Annex 2 Designated EHV charges'!$A:$O,11,FALSE)=0,"",VLOOKUP($A123,'Annex 2 Designated EHV charges'!$A:$O,11,FALSE)),"")</f>
        <v/>
      </c>
      <c r="H123" s="103" t="str">
        <f>IFERROR(IF(VLOOKUP($A123,'Annex 2 Designated EHV charges'!$A:$O,12,FALSE)=0,"",VLOOKUP($A123,'Annex 2 Designated EHV charges'!$A:$O,12,FALSE)),"")</f>
        <v/>
      </c>
    </row>
    <row r="124" spans="1:8" ht="12.75" customHeight="1" x14ac:dyDescent="0.2">
      <c r="A124" s="96" t="str">
        <f t="array" ref="A124">IFERROR(INDEX('Annex 2 Designated EHV charges'!$A$11:$A$260, MATCH(0, IF(ISBLANK('Annex 2 Designated EHV charges'!$A$11:$A$260),1, COUNTIF(A$4:$A123, 'Annex 2 Designated EHV charges'!$A$11:$A$260)),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charges'!$A:$O,9,FALSE)=0,"",VLOOKUP($A124,'Annex 2 Designated EHV charges'!$A:$O,9,FALSE)),"")</f>
        <v/>
      </c>
      <c r="F124" s="102" t="str">
        <f>IFERROR(IF(VLOOKUP($A124,'Annex 2 Designated EHV charges'!$A:$O,10,FALSE)=0,"",VLOOKUP($A124,'Annex 2 Designated EHV charges'!$A:$O,10,FALSE)),"")</f>
        <v/>
      </c>
      <c r="G124" s="103" t="str">
        <f>IFERROR(IF(VLOOKUP($A124,'Annex 2 Designated EHV charges'!$A:$O,11,FALSE)=0,"",VLOOKUP($A124,'Annex 2 Designated EHV charges'!$A:$O,11,FALSE)),"")</f>
        <v/>
      </c>
      <c r="H124" s="103" t="str">
        <f>IFERROR(IF(VLOOKUP($A124,'Annex 2 Designated EHV charges'!$A:$O,12,FALSE)=0,"",VLOOKUP($A124,'Annex 2 Designated EHV charges'!$A:$O,12,FALSE)),"")</f>
        <v/>
      </c>
    </row>
    <row r="125" spans="1:8" ht="12.75" customHeight="1" x14ac:dyDescent="0.2">
      <c r="A125" s="96" t="str">
        <f t="array" ref="A125">IFERROR(INDEX('Annex 2 Designated EHV charges'!$A$11:$A$260, MATCH(0, IF(ISBLANK('Annex 2 Designated EHV charges'!$A$11:$A$260),1, COUNTIF(A$4:$A124, 'Annex 2 Designated EHV charges'!$A$11:$A$260)),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charges'!$A:$O,9,FALSE)=0,"",VLOOKUP($A125,'Annex 2 Designated EHV charges'!$A:$O,9,FALSE)),"")</f>
        <v/>
      </c>
      <c r="F125" s="102" t="str">
        <f>IFERROR(IF(VLOOKUP($A125,'Annex 2 Designated EHV charges'!$A:$O,10,FALSE)=0,"",VLOOKUP($A125,'Annex 2 Designated EHV charges'!$A:$O,10,FALSE)),"")</f>
        <v/>
      </c>
      <c r="G125" s="103" t="str">
        <f>IFERROR(IF(VLOOKUP($A125,'Annex 2 Designated EHV charges'!$A:$O,11,FALSE)=0,"",VLOOKUP($A125,'Annex 2 Designated EHV charges'!$A:$O,11,FALSE)),"")</f>
        <v/>
      </c>
      <c r="H125" s="103" t="str">
        <f>IFERROR(IF(VLOOKUP($A125,'Annex 2 Designated EHV charges'!$A:$O,12,FALSE)=0,"",VLOOKUP($A125,'Annex 2 Designated EHV charges'!$A:$O,12,FALSE)),"")</f>
        <v/>
      </c>
    </row>
    <row r="126" spans="1:8" ht="12.75" customHeight="1" x14ac:dyDescent="0.2">
      <c r="A126" s="96" t="str">
        <f t="array" ref="A126">IFERROR(INDEX('Annex 2 Designated EHV charges'!$A$11:$A$260, MATCH(0, IF(ISBLANK('Annex 2 Designated EHV charges'!$A$11:$A$260),1, COUNTIF(A$4:$A125, 'Annex 2 Designated EHV charges'!$A$11:$A$260)),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charges'!$A:$O,9,FALSE)=0,"",VLOOKUP($A126,'Annex 2 Designated EHV charges'!$A:$O,9,FALSE)),"")</f>
        <v/>
      </c>
      <c r="F126" s="102" t="str">
        <f>IFERROR(IF(VLOOKUP($A126,'Annex 2 Designated EHV charges'!$A:$O,10,FALSE)=0,"",VLOOKUP($A126,'Annex 2 Designated EHV charges'!$A:$O,10,FALSE)),"")</f>
        <v/>
      </c>
      <c r="G126" s="103" t="str">
        <f>IFERROR(IF(VLOOKUP($A126,'Annex 2 Designated EHV charges'!$A:$O,11,FALSE)=0,"",VLOOKUP($A126,'Annex 2 Designated EHV charges'!$A:$O,11,FALSE)),"")</f>
        <v/>
      </c>
      <c r="H126" s="103" t="str">
        <f>IFERROR(IF(VLOOKUP($A126,'Annex 2 Designated EHV charges'!$A:$O,12,FALSE)=0,"",VLOOKUP($A126,'Annex 2 Designated EHV charges'!$A:$O,12,FALSE)),"")</f>
        <v/>
      </c>
    </row>
    <row r="127" spans="1:8" ht="12.75" customHeight="1" x14ac:dyDescent="0.2">
      <c r="A127" s="96" t="str">
        <f t="array" ref="A127">IFERROR(INDEX('Annex 2 Designated EHV charges'!$A$11:$A$260, MATCH(0, IF(ISBLANK('Annex 2 Designated EHV charges'!$A$11:$A$260),1, COUNTIF(A$4:$A126, 'Annex 2 Designated EHV charges'!$A$11:$A$260)),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charges'!$A:$O,9,FALSE)=0,"",VLOOKUP($A127,'Annex 2 Designated EHV charges'!$A:$O,9,FALSE)),"")</f>
        <v/>
      </c>
      <c r="F127" s="102" t="str">
        <f>IFERROR(IF(VLOOKUP($A127,'Annex 2 Designated EHV charges'!$A:$O,10,FALSE)=0,"",VLOOKUP($A127,'Annex 2 Designated EHV charges'!$A:$O,10,FALSE)),"")</f>
        <v/>
      </c>
      <c r="G127" s="103" t="str">
        <f>IFERROR(IF(VLOOKUP($A127,'Annex 2 Designated EHV charges'!$A:$O,11,FALSE)=0,"",VLOOKUP($A127,'Annex 2 Designated EHV charges'!$A:$O,11,FALSE)),"")</f>
        <v/>
      </c>
      <c r="H127" s="103" t="str">
        <f>IFERROR(IF(VLOOKUP($A127,'Annex 2 Designated EHV charges'!$A:$O,12,FALSE)=0,"",VLOOKUP($A127,'Annex 2 Designated EHV charges'!$A:$O,12,FALSE)),"")</f>
        <v/>
      </c>
    </row>
    <row r="128" spans="1:8" ht="12.75" customHeight="1" x14ac:dyDescent="0.2">
      <c r="A128" s="96" t="str">
        <f t="array" ref="A128">IFERROR(INDEX('Annex 2 Designated EHV charges'!$A$11:$A$260, MATCH(0, IF(ISBLANK('Annex 2 Designated EHV charges'!$A$11:$A$260),1, COUNTIF(A$4:$A127, 'Annex 2 Designated EHV charges'!$A$11:$A$260)),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charges'!$A:$O,9,FALSE)=0,"",VLOOKUP($A128,'Annex 2 Designated EHV charges'!$A:$O,9,FALSE)),"")</f>
        <v/>
      </c>
      <c r="F128" s="102" t="str">
        <f>IFERROR(IF(VLOOKUP($A128,'Annex 2 Designated EHV charges'!$A:$O,10,FALSE)=0,"",VLOOKUP($A128,'Annex 2 Designated EHV charges'!$A:$O,10,FALSE)),"")</f>
        <v/>
      </c>
      <c r="G128" s="103" t="str">
        <f>IFERROR(IF(VLOOKUP($A128,'Annex 2 Designated EHV charges'!$A:$O,11,FALSE)=0,"",VLOOKUP($A128,'Annex 2 Designated EHV charges'!$A:$O,11,FALSE)),"")</f>
        <v/>
      </c>
      <c r="H128" s="103" t="str">
        <f>IFERROR(IF(VLOOKUP($A128,'Annex 2 Designated EHV charges'!$A:$O,12,FALSE)=0,"",VLOOKUP($A128,'Annex 2 Designated EHV charges'!$A:$O,12,FALSE)),"")</f>
        <v/>
      </c>
    </row>
    <row r="129" spans="1:9" ht="12.75" customHeight="1" x14ac:dyDescent="0.2">
      <c r="A129" s="96" t="str">
        <f t="array" ref="A129">IFERROR(INDEX('Annex 2 Designated EHV charges'!$A$11:$A$260, MATCH(0, IF(ISBLANK('Annex 2 Designated EHV charges'!$A$11:$A$260),1, COUNTIF(A$4:$A128, 'Annex 2 Designated EHV charges'!$A$11:$A$260)),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charges'!$A:$O,9,FALSE)=0,"",VLOOKUP($A129,'Annex 2 Designated EHV charges'!$A:$O,9,FALSE)),"")</f>
        <v/>
      </c>
      <c r="F129" s="102" t="str">
        <f>IFERROR(IF(VLOOKUP($A129,'Annex 2 Designated EHV charges'!$A:$O,10,FALSE)=0,"",VLOOKUP($A129,'Annex 2 Designated EHV charges'!$A:$O,10,FALSE)),"")</f>
        <v/>
      </c>
      <c r="G129" s="103" t="str">
        <f>IFERROR(IF(VLOOKUP($A129,'Annex 2 Designated EHV charges'!$A:$O,11,FALSE)=0,"",VLOOKUP($A129,'Annex 2 Designated EHV charges'!$A:$O,11,FALSE)),"")</f>
        <v/>
      </c>
      <c r="H129" s="103" t="str">
        <f>IFERROR(IF(VLOOKUP($A129,'Annex 2 Designated EHV charges'!$A:$O,12,FALSE)=0,"",VLOOKUP($A129,'Annex 2 Designated EHV charges'!$A:$O,12,FALSE)),"")</f>
        <v/>
      </c>
    </row>
    <row r="130" spans="1:9" ht="12.75" customHeight="1" x14ac:dyDescent="0.2">
      <c r="A130" s="96" t="str">
        <f t="array" ref="A130">IFERROR(INDEX('Annex 2 Designated EHV charges'!$A$11:$A$260, MATCH(0, IF(ISBLANK('Annex 2 Designated EHV charges'!$A$11:$A$260),1, COUNTIF(A$4:$A129, 'Annex 2 Designated EHV charges'!$A$11:$A$260)),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charges'!$A:$O,9,FALSE)=0,"",VLOOKUP($A130,'Annex 2 Designated EHV charges'!$A:$O,9,FALSE)),"")</f>
        <v/>
      </c>
      <c r="F130" s="102" t="str">
        <f>IFERROR(IF(VLOOKUP($A130,'Annex 2 Designated EHV charges'!$A:$O,10,FALSE)=0,"",VLOOKUP($A130,'Annex 2 Designated EHV charges'!$A:$O,10,FALSE)),"")</f>
        <v/>
      </c>
      <c r="G130" s="103" t="str">
        <f>IFERROR(IF(VLOOKUP($A130,'Annex 2 Designated EHV charges'!$A:$O,11,FALSE)=0,"",VLOOKUP($A130,'Annex 2 Designated EHV charges'!$A:$O,11,FALSE)),"")</f>
        <v/>
      </c>
      <c r="H130" s="103" t="str">
        <f>IFERROR(IF(VLOOKUP($A130,'Annex 2 Designated EHV charges'!$A:$O,12,FALSE)=0,"",VLOOKUP($A130,'Annex 2 Designated EHV charges'!$A:$O,12,FALSE)),"")</f>
        <v/>
      </c>
    </row>
    <row r="131" spans="1:9" ht="12.75" customHeight="1" x14ac:dyDescent="0.2">
      <c r="A131" s="96" t="str">
        <f t="array" ref="A131">IFERROR(INDEX('Annex 2 Designated EHV charges'!$A$11:$A$260, MATCH(0, IF(ISBLANK('Annex 2 Designated EHV charges'!$A$11:$A$260),1, COUNTIF(A$4:$A130, 'Annex 2 Designated EHV charges'!$A$11:$A$260)),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charges'!$A:$O,9,FALSE)=0,"",VLOOKUP($A131,'Annex 2 Designated EHV charges'!$A:$O,9,FALSE)),"")</f>
        <v/>
      </c>
      <c r="F131" s="102" t="str">
        <f>IFERROR(IF(VLOOKUP($A131,'Annex 2 Designated EHV charges'!$A:$O,10,FALSE)=0,"",VLOOKUP($A131,'Annex 2 Designated EHV charges'!$A:$O,10,FALSE)),"")</f>
        <v/>
      </c>
      <c r="G131" s="103" t="str">
        <f>IFERROR(IF(VLOOKUP($A131,'Annex 2 Designated EHV charges'!$A:$O,11,FALSE)=0,"",VLOOKUP($A131,'Annex 2 Designated EHV charges'!$A:$O,11,FALSE)),"")</f>
        <v/>
      </c>
      <c r="H131" s="103" t="str">
        <f>IFERROR(IF(VLOOKUP($A131,'Annex 2 Designated EHV charges'!$A:$O,12,FALSE)=0,"",VLOOKUP($A131,'Annex 2 Designated EHV charges'!$A:$O,12,FALSE)),"")</f>
        <v/>
      </c>
    </row>
    <row r="132" spans="1:9" ht="12.75" customHeight="1" x14ac:dyDescent="0.2">
      <c r="A132" s="96" t="str">
        <f t="array" ref="A132">IFERROR(INDEX('Annex 2 Designated EHV charges'!$A$11:$A$260, MATCH(0, IF(ISBLANK('Annex 2 Designated EHV charges'!$A$11:$A$260),1, COUNTIF(A$4:$A131, 'Annex 2 Designated EHV charges'!$A$11:$A$260)),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charges'!$A:$O,9,FALSE)=0,"",VLOOKUP($A132,'Annex 2 Designated EHV charges'!$A:$O,9,FALSE)),"")</f>
        <v/>
      </c>
      <c r="F132" s="102" t="str">
        <f>IFERROR(IF(VLOOKUP($A132,'Annex 2 Designated EHV charges'!$A:$O,10,FALSE)=0,"",VLOOKUP($A132,'Annex 2 Designated EHV charges'!$A:$O,10,FALSE)),"")</f>
        <v/>
      </c>
      <c r="G132" s="103" t="str">
        <f>IFERROR(IF(VLOOKUP($A132,'Annex 2 Designated EHV charges'!$A:$O,11,FALSE)=0,"",VLOOKUP($A132,'Annex 2 Designated EHV charges'!$A:$O,11,FALSE)),"")</f>
        <v/>
      </c>
      <c r="H132" s="103" t="str">
        <f>IFERROR(IF(VLOOKUP($A132,'Annex 2 Designated EHV charges'!$A:$O,12,FALSE)=0,"",VLOOKUP($A132,'Annex 2 Designated EHV charges'!$A:$O,12,FALSE)),"")</f>
        <v/>
      </c>
    </row>
    <row r="133" spans="1:9" ht="12.75" customHeight="1" x14ac:dyDescent="0.2">
      <c r="A133" s="96" t="str">
        <f t="array" ref="A133">IFERROR(INDEX('Annex 2 Designated EHV charges'!$A$11:$A$260, MATCH(0, IF(ISBLANK('Annex 2 Designated EHV charges'!$A$11:$A$260),1, COUNTIF(A$4:$A132, 'Annex 2 Designated EHV charges'!$A$11:$A$260)),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charges'!$A:$O,9,FALSE)=0,"",VLOOKUP($A133,'Annex 2 Designated EHV charges'!$A:$O,9,FALSE)),"")</f>
        <v/>
      </c>
      <c r="F133" s="102" t="str">
        <f>IFERROR(IF(VLOOKUP($A133,'Annex 2 Designated EHV charges'!$A:$O,10,FALSE)=0,"",VLOOKUP($A133,'Annex 2 Designated EHV charges'!$A:$O,10,FALSE)),"")</f>
        <v/>
      </c>
      <c r="G133" s="103" t="str">
        <f>IFERROR(IF(VLOOKUP($A133,'Annex 2 Designated EHV charges'!$A:$O,11,FALSE)=0,"",VLOOKUP($A133,'Annex 2 Designated EHV charges'!$A:$O,11,FALSE)),"")</f>
        <v/>
      </c>
      <c r="H133" s="103" t="str">
        <f>IFERROR(IF(VLOOKUP($A133,'Annex 2 Designated EHV charges'!$A:$O,12,FALSE)=0,"",VLOOKUP($A133,'Annex 2 Designated EHV charges'!$A:$O,12,FALSE)),"")</f>
        <v/>
      </c>
    </row>
    <row r="134" spans="1:9" ht="12.75" customHeight="1" x14ac:dyDescent="0.2">
      <c r="A134" s="96" t="str">
        <f t="array" ref="A134">IFERROR(INDEX('Annex 2 Designated EHV charges'!$A$11:$A$260, MATCH(0, IF(ISBLANK('Annex 2 Designated EHV charges'!$A$11:$A$260),1, COUNTIF(A$4:$A133, 'Annex 2 Designated EHV charges'!$A$11:$A$260)),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charges'!$A:$O,9,FALSE)=0,"",VLOOKUP($A134,'Annex 2 Designated EHV charges'!$A:$O,9,FALSE)),"")</f>
        <v/>
      </c>
      <c r="F134" s="102" t="str">
        <f>IFERROR(IF(VLOOKUP($A134,'Annex 2 Designated EHV charges'!$A:$O,10,FALSE)=0,"",VLOOKUP($A134,'Annex 2 Designated EHV charges'!$A:$O,10,FALSE)),"")</f>
        <v/>
      </c>
      <c r="G134" s="103" t="str">
        <f>IFERROR(IF(VLOOKUP($A134,'Annex 2 Designated EHV charges'!$A:$O,11,FALSE)=0,"",VLOOKUP($A134,'Annex 2 Designated EHV charges'!$A:$O,11,FALSE)),"")</f>
        <v/>
      </c>
      <c r="H134" s="103" t="str">
        <f>IFERROR(IF(VLOOKUP($A134,'Annex 2 Designated EHV charges'!$A:$O,12,FALSE)=0,"",VLOOKUP($A134,'Annex 2 Designated EHV charges'!$A:$O,12,FALSE)),"")</f>
        <v/>
      </c>
    </row>
    <row r="135" spans="1:9" ht="12.75" customHeight="1" x14ac:dyDescent="0.2">
      <c r="A135" s="96" t="str">
        <f t="array" ref="A135">IFERROR(INDEX('Annex 2 Designated EHV charges'!$A$11:$A$260, MATCH(0, IF(ISBLANK('Annex 2 Designated EHV charges'!$A$11:$A$260),1, COUNTIF(A$4:$A134, 'Annex 2 Designated EHV charges'!$A$11:$A$260)),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charges'!$A:$O,9,FALSE)=0,"",VLOOKUP($A135,'Annex 2 Designated EHV charges'!$A:$O,9,FALSE)),"")</f>
        <v/>
      </c>
      <c r="F135" s="102" t="str">
        <f>IFERROR(IF(VLOOKUP($A135,'Annex 2 Designated EHV charges'!$A:$O,10,FALSE)=0,"",VLOOKUP($A135,'Annex 2 Designated EHV charges'!$A:$O,10,FALSE)),"")</f>
        <v/>
      </c>
      <c r="G135" s="103" t="str">
        <f>IFERROR(IF(VLOOKUP($A135,'Annex 2 Designated EHV charges'!$A:$O,11,FALSE)=0,"",VLOOKUP($A135,'Annex 2 Designated EHV charges'!$A:$O,11,FALSE)),"")</f>
        <v/>
      </c>
      <c r="H135" s="103" t="str">
        <f>IFERROR(IF(VLOOKUP($A135,'Annex 2 Designated EHV charges'!$A:$O,12,FALSE)=0,"",VLOOKUP($A135,'Annex 2 Designated EHV charges'!$A:$O,12,FALSE)),"")</f>
        <v/>
      </c>
    </row>
    <row r="136" spans="1:9" ht="12.75" customHeight="1" x14ac:dyDescent="0.2">
      <c r="A136" s="96" t="str">
        <f t="array" ref="A136">IFERROR(INDEX('Annex 2 Designated EHV charges'!$A$11:$A$260, MATCH(0, IF(ISBLANK('Annex 2 Designated EHV charges'!$A$11:$A$260),1, COUNTIF(A$4:$A135, 'Annex 2 Designated EHV charges'!$A$11:$A$260)),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charges'!$A:$O,9,FALSE)=0,"",VLOOKUP($A136,'Annex 2 Designated EHV charges'!$A:$O,9,FALSE)),"")</f>
        <v/>
      </c>
      <c r="F136" s="102" t="str">
        <f>IFERROR(IF(VLOOKUP($A136,'Annex 2 Designated EHV charges'!$A:$O,10,FALSE)=0,"",VLOOKUP($A136,'Annex 2 Designated EHV charges'!$A:$O,10,FALSE)),"")</f>
        <v/>
      </c>
      <c r="G136" s="103" t="str">
        <f>IFERROR(IF(VLOOKUP($A136,'Annex 2 Designated EHV charges'!$A:$O,11,FALSE)=0,"",VLOOKUP($A136,'Annex 2 Designated EHV charges'!$A:$O,11,FALSE)),"")</f>
        <v/>
      </c>
      <c r="H136" s="103" t="str">
        <f>IFERROR(IF(VLOOKUP($A136,'Annex 2 Designated EHV charges'!$A:$O,12,FALSE)=0,"",VLOOKUP($A136,'Annex 2 Designated EHV charges'!$A:$O,12,FALSE)),"")</f>
        <v/>
      </c>
    </row>
    <row r="137" spans="1:9" ht="12.75" customHeight="1" x14ac:dyDescent="0.2">
      <c r="A137" s="96" t="str">
        <f t="array" ref="A137">IFERROR(INDEX('Annex 2 Designated EHV charges'!$A$11:$A$260, MATCH(0, IF(ISBLANK('Annex 2 Designated EHV charges'!$A$11:$A$260),1, COUNTIF(A$4:$A136, 'Annex 2 Designated EHV charges'!$A$11:$A$260)),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charges'!$A:$O,9,FALSE)=0,"",VLOOKUP($A137,'Annex 2 Designated EHV charges'!$A:$O,9,FALSE)),"")</f>
        <v/>
      </c>
      <c r="F137" s="102" t="str">
        <f>IFERROR(IF(VLOOKUP($A137,'Annex 2 Designated EHV charges'!$A:$O,10,FALSE)=0,"",VLOOKUP($A137,'Annex 2 Designated EHV charges'!$A:$O,10,FALSE)),"")</f>
        <v/>
      </c>
      <c r="G137" s="103" t="str">
        <f>IFERROR(IF(VLOOKUP($A137,'Annex 2 Designated EHV charges'!$A:$O,11,FALSE)=0,"",VLOOKUP($A137,'Annex 2 Designated EHV charges'!$A:$O,11,FALSE)),"")</f>
        <v/>
      </c>
      <c r="H137" s="103" t="str">
        <f>IFERROR(IF(VLOOKUP($A137,'Annex 2 Designated EHV charges'!$A:$O,12,FALSE)=0,"",VLOOKUP($A137,'Annex 2 Designated EHV charges'!$A:$O,12,FALSE)),"")</f>
        <v/>
      </c>
    </row>
    <row r="138" spans="1:9" ht="12.75" customHeight="1" x14ac:dyDescent="0.2">
      <c r="A138" s="96" t="str">
        <f t="array" ref="A138">IFERROR(INDEX('Annex 2 Designated EHV charges'!$A$11:$A$260, MATCH(0, IF(ISBLANK('Annex 2 Designated EHV charges'!$A$11:$A$260),1, COUNTIF(A$4:$A137, 'Annex 2 Designated EHV charges'!$A$11:$A$260)),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charges'!$A:$O,9,FALSE)=0,"",VLOOKUP($A138,'Annex 2 Designated EHV charges'!$A:$O,9,FALSE)),"")</f>
        <v/>
      </c>
      <c r="F138" s="102" t="str">
        <f>IFERROR(IF(VLOOKUP($A138,'Annex 2 Designated EHV charges'!$A:$O,10,FALSE)=0,"",VLOOKUP($A138,'Annex 2 Designated EHV charges'!$A:$O,10,FALSE)),"")</f>
        <v/>
      </c>
      <c r="G138" s="103" t="str">
        <f>IFERROR(IF(VLOOKUP($A138,'Annex 2 Designated EHV charges'!$A:$O,11,FALSE)=0,"",VLOOKUP($A138,'Annex 2 Designated EHV charges'!$A:$O,11,FALSE)),"")</f>
        <v/>
      </c>
      <c r="H138" s="103" t="str">
        <f>IFERROR(IF(VLOOKUP($A138,'Annex 2 Designated EHV charges'!$A:$O,12,FALSE)=0,"",VLOOKUP($A138,'Annex 2 Designated EHV charges'!$A:$O,12,FALSE)),"")</f>
        <v/>
      </c>
    </row>
    <row r="139" spans="1:9" ht="12.75" customHeight="1" x14ac:dyDescent="0.2">
      <c r="A139" s="96" t="str">
        <f t="array" ref="A139">IFERROR(INDEX('Annex 2 Designated EHV charges'!$A$11:$A$260, MATCH(0, IF(ISBLANK('Annex 2 Designated EHV charges'!$A$11:$A$260),1, COUNTIF(A$4:$A138, 'Annex 2 Designated EHV charges'!$A$11:$A$260)),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charges'!$A:$O,9,FALSE)=0,"",VLOOKUP($A139,'Annex 2 Designated EHV charges'!$A:$O,9,FALSE)),"")</f>
        <v/>
      </c>
      <c r="F139" s="102" t="str">
        <f>IFERROR(IF(VLOOKUP($A139,'Annex 2 Designated EHV charges'!$A:$O,10,FALSE)=0,"",VLOOKUP($A139,'Annex 2 Designated EHV charges'!$A:$O,10,FALSE)),"")</f>
        <v/>
      </c>
      <c r="G139" s="103" t="str">
        <f>IFERROR(IF(VLOOKUP($A139,'Annex 2 Designated EHV charges'!$A:$O,11,FALSE)=0,"",VLOOKUP($A139,'Annex 2 Designated EHV charges'!$A:$O,11,FALSE)),"")</f>
        <v/>
      </c>
      <c r="H139" s="103" t="str">
        <f>IFERROR(IF(VLOOKUP($A139,'Annex 2 Designated EHV charges'!$A:$O,12,FALSE)=0,"",VLOOKUP($A139,'Annex 2 Designated EHV charges'!$A:$O,12,FALSE)),"")</f>
        <v/>
      </c>
    </row>
    <row r="140" spans="1:9" ht="12.75" customHeight="1" x14ac:dyDescent="0.2">
      <c r="A140" s="96" t="str">
        <f t="array" ref="A140">IFERROR(INDEX('Annex 2 Designated EHV charges'!$A$11:$A$260, MATCH(0, IF(ISBLANK('Annex 2 Designated EHV charges'!$A$11:$A$260),1, COUNTIF(A$4:$A139, 'Annex 2 Designated EHV charges'!$A$11:$A$260)),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charges'!$A:$O,9,FALSE)=0,"",VLOOKUP($A140,'Annex 2 Designated EHV charges'!$A:$O,9,FALSE)),"")</f>
        <v/>
      </c>
      <c r="F140" s="102" t="str">
        <f>IFERROR(IF(VLOOKUP($A140,'Annex 2 Designated EHV charges'!$A:$O,10,FALSE)=0,"",VLOOKUP($A140,'Annex 2 Designated EHV charges'!$A:$O,10,FALSE)),"")</f>
        <v/>
      </c>
      <c r="G140" s="103" t="str">
        <f>IFERROR(IF(VLOOKUP($A140,'Annex 2 Designated EHV charges'!$A:$O,11,FALSE)=0,"",VLOOKUP($A140,'Annex 2 Designated EHV charges'!$A:$O,11,FALSE)),"")</f>
        <v/>
      </c>
      <c r="H140" s="103" t="str">
        <f>IFERROR(IF(VLOOKUP($A140,'Annex 2 Designated EHV charges'!$A:$O,12,FALSE)=0,"",VLOOKUP($A140,'Annex 2 Designated EHV charges'!$A:$O,12,FALSE)),"")</f>
        <v/>
      </c>
    </row>
    <row r="141" spans="1:9" ht="12.75" customHeight="1" x14ac:dyDescent="0.2">
      <c r="A141" s="96" t="str">
        <f t="array" ref="A141">IFERROR(INDEX('Annex 2 Designated EHV charges'!$A$11:$A$260, MATCH(0, IF(ISBLANK('Annex 2 Designated EHV charges'!$A$11:$A$260),1, COUNTIF(A$4:$A140, 'Annex 2 Designated EHV charges'!$A$11:$A$260)),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charges'!$A:$O,9,FALSE)=0,"",VLOOKUP($A141,'Annex 2 Designated EHV charges'!$A:$O,9,FALSE)),"")</f>
        <v/>
      </c>
      <c r="F141" s="102" t="str">
        <f>IFERROR(IF(VLOOKUP($A141,'Annex 2 Designated EHV charges'!$A:$O,10,FALSE)=0,"",VLOOKUP($A141,'Annex 2 Designated EHV charges'!$A:$O,10,FALSE)),"")</f>
        <v/>
      </c>
      <c r="G141" s="103" t="str">
        <f>IFERROR(IF(VLOOKUP($A141,'Annex 2 Designated EHV charges'!$A:$O,11,FALSE)=0,"",VLOOKUP($A141,'Annex 2 Designated EHV charges'!$A:$O,11,FALSE)),"")</f>
        <v/>
      </c>
      <c r="H141" s="103" t="str">
        <f>IFERROR(IF(VLOOKUP($A141,'Annex 2 Designated EHV charges'!$A:$O,12,FALSE)=0,"",VLOOKUP($A141,'Annex 2 Designated EHV charges'!$A:$O,12,FALSE)),"")</f>
        <v/>
      </c>
    </row>
    <row r="142" spans="1:9" ht="12.75" customHeight="1" x14ac:dyDescent="0.2">
      <c r="A142" s="96" t="str">
        <f t="array" ref="A142">IFERROR(INDEX('Annex 2 Designated EHV charges'!$A$11:$A$260, MATCH(0, IF(ISBLANK('Annex 2 Designated EHV charges'!$A$11:$A$260),1, COUNTIF(A$4:$A141, 'Annex 2 Designated EHV charges'!$A$11:$A$260)),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charges'!$A:$O,9,FALSE)=0,"",VLOOKUP($A142,'Annex 2 Designated EHV charges'!$A:$O,9,FALSE)),"")</f>
        <v/>
      </c>
      <c r="F142" s="102" t="str">
        <f>IFERROR(IF(VLOOKUP($A142,'Annex 2 Designated EHV charges'!$A:$O,10,FALSE)=0,"",VLOOKUP($A142,'Annex 2 Designated EHV charges'!$A:$O,10,FALSE)),"")</f>
        <v/>
      </c>
      <c r="G142" s="103" t="str">
        <f>IFERROR(IF(VLOOKUP($A142,'Annex 2 Designated EHV charges'!$A:$O,11,FALSE)=0,"",VLOOKUP($A142,'Annex 2 Designated EHV charges'!$A:$O,11,FALSE)),"")</f>
        <v/>
      </c>
      <c r="H142" s="103" t="str">
        <f>IFERROR(IF(VLOOKUP($A142,'Annex 2 Designated EHV charges'!$A:$O,12,FALSE)=0,"",VLOOKUP($A142,'Annex 2 Designated EHV charges'!$A:$O,12,FALSE)),"")</f>
        <v/>
      </c>
    </row>
    <row r="143" spans="1:9" ht="12.75" customHeight="1" x14ac:dyDescent="0.2">
      <c r="A143" s="96" t="str">
        <f t="array" ref="A143">IFERROR(INDEX('Annex 2 Designated EHV charges'!$A$11:$A$260, MATCH(0, IF(ISBLANK('Annex 2 Designated EHV charges'!$A$11:$A$260),1, COUNTIF(A$4:$A142, 'Annex 2 Designated EHV charges'!$A$11:$A$260)),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charges'!$A:$O,9,FALSE)=0,"",VLOOKUP($A143,'Annex 2 Designated EHV charges'!$A:$O,9,FALSE)),"")</f>
        <v/>
      </c>
      <c r="F143" s="102" t="str">
        <f>IFERROR(IF(VLOOKUP($A143,'Annex 2 Designated EHV charges'!$A:$O,10,FALSE)=0,"",VLOOKUP($A143,'Annex 2 Designated EHV charges'!$A:$O,10,FALSE)),"")</f>
        <v/>
      </c>
      <c r="G143" s="103" t="str">
        <f>IFERROR(IF(VLOOKUP($A143,'Annex 2 Designated EHV charges'!$A:$O,11,FALSE)=0,"",VLOOKUP($A143,'Annex 2 Designated EHV charges'!$A:$O,11,FALSE)),"")</f>
        <v/>
      </c>
      <c r="H143" s="103" t="str">
        <f>IFERROR(IF(VLOOKUP($A143,'Annex 2 Designated EHV charges'!$A:$O,12,FALSE)=0,"",VLOOKUP($A143,'Annex 2 Designated EHV charges'!$A:$O,12,FALSE)),"")</f>
        <v/>
      </c>
      <c r="I143" s="210"/>
    </row>
    <row r="144" spans="1:9" x14ac:dyDescent="0.2">
      <c r="A144" s="96" t="str">
        <f t="array" ref="A144">IFERROR(INDEX('Annex 2 Designated EHV charges'!$A$11:$A$260, MATCH(0, IF(ISBLANK('Annex 2 Designated EHV charges'!$A$11:$A$260),1, COUNTIF(A$4:$A143, 'Annex 2 Designated EHV charges'!$A$11:$A$260)),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charges'!$A:$O,9,FALSE)=0,"",VLOOKUP($A144,'Annex 2 Designated EHV charges'!$A:$O,9,FALSE)),"")</f>
        <v/>
      </c>
      <c r="F144" s="102" t="str">
        <f>IFERROR(IF(VLOOKUP($A144,'Annex 2 Designated EHV charges'!$A:$O,10,FALSE)=0,"",VLOOKUP($A144,'Annex 2 Designated EHV charges'!$A:$O,10,FALSE)),"")</f>
        <v/>
      </c>
      <c r="G144" s="103" t="str">
        <f>IFERROR(IF(VLOOKUP($A144,'Annex 2 Designated EHV charges'!$A:$O,11,FALSE)=0,"",VLOOKUP($A144,'Annex 2 Designated EHV charges'!$A:$O,11,FALSE)),"")</f>
        <v/>
      </c>
      <c r="H144" s="103" t="str">
        <f>IFERROR(IF(VLOOKUP($A144,'Annex 2 Designated EHV charges'!$A:$O,12,FALSE)=0,"",VLOOKUP($A144,'Annex 2 Designated EHV charges'!$A:$O,12,FALSE)),"")</f>
        <v/>
      </c>
      <c r="I144" s="210"/>
    </row>
    <row r="145" spans="1:9" x14ac:dyDescent="0.2">
      <c r="A145" s="96" t="str">
        <f t="array" ref="A145">IFERROR(INDEX('Annex 2 Designated EHV charges'!$A$11:$A$260, MATCH(0, IF(ISBLANK('Annex 2 Designated EHV charges'!$A$11:$A$260),1, COUNTIF(A$4:$A144, 'Annex 2 Designated EHV charges'!$A$11:$A$260)),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c r="I145" s="210"/>
    </row>
    <row r="146" spans="1:9" x14ac:dyDescent="0.2">
      <c r="A146" s="96" t="str">
        <f t="array" ref="A146">IFERROR(INDEX('Annex 2 Designated EHV charges'!$A$11:$A$260, MATCH(0, IF(ISBLANK('Annex 2 Designated EHV charges'!$A$11:$A$260),1, COUNTIF(A$4:$A145, 'Annex 2 Designated EHV charges'!$A$11:$A$260)),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charges'!$A:$O,9,FALSE)=0,"",VLOOKUP($A146,'Annex 2 Designated EHV charges'!$A:$O,9,FALSE)),"")</f>
        <v/>
      </c>
      <c r="F146" s="102" t="str">
        <f>IFERROR(IF(VLOOKUP($A146,'Annex 2 Designated EHV charges'!$A:$O,10,FALSE)=0,"",VLOOKUP($A146,'Annex 2 Designated EHV charges'!$A:$O,10,FALSE)),"")</f>
        <v/>
      </c>
      <c r="G146" s="103" t="str">
        <f>IFERROR(IF(VLOOKUP($A146,'Annex 2 Designated EHV charges'!$A:$O,11,FALSE)=0,"",VLOOKUP($A146,'Annex 2 Designated EHV charges'!$A:$O,11,FALSE)),"")</f>
        <v/>
      </c>
      <c r="H146" s="103" t="str">
        <f>IFERROR(IF(VLOOKUP($A146,'Annex 2 Designated EHV charges'!$A:$O,12,FALSE)=0,"",VLOOKUP($A146,'Annex 2 Designated EHV charges'!$A:$O,12,FALSE)),"")</f>
        <v/>
      </c>
      <c r="I146" s="210"/>
    </row>
    <row r="147" spans="1:9" x14ac:dyDescent="0.2">
      <c r="A147" s="96" t="str">
        <f t="array" ref="A147">IFERROR(INDEX('Annex 2 Designated EHV charges'!$A$11:$A$260, MATCH(0, IF(ISBLANK('Annex 2 Designated EHV charges'!$A$11:$A$260),1, COUNTIF(A$4:$A146, 'Annex 2 Designated EHV charges'!$A$11:$A$260)),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charges'!$A:$O,9,FALSE)=0,"",VLOOKUP($A147,'Annex 2 Designated EHV charges'!$A:$O,9,FALSE)),"")</f>
        <v/>
      </c>
      <c r="F147" s="102" t="str">
        <f>IFERROR(IF(VLOOKUP($A147,'Annex 2 Designated EHV charges'!$A:$O,10,FALSE)=0,"",VLOOKUP($A147,'Annex 2 Designated EHV charges'!$A:$O,10,FALSE)),"")</f>
        <v/>
      </c>
      <c r="G147" s="103" t="str">
        <f>IFERROR(IF(VLOOKUP($A147,'Annex 2 Designated EHV charges'!$A:$O,11,FALSE)=0,"",VLOOKUP($A147,'Annex 2 Designated EHV charges'!$A:$O,11,FALSE)),"")</f>
        <v/>
      </c>
      <c r="H147" s="103" t="str">
        <f>IFERROR(IF(VLOOKUP($A147,'Annex 2 Designated EHV charges'!$A:$O,12,FALSE)=0,"",VLOOKUP($A147,'Annex 2 Designated EHV charges'!$A:$O,12,FALSE)),"")</f>
        <v/>
      </c>
      <c r="I147" s="210"/>
    </row>
    <row r="148" spans="1:9" x14ac:dyDescent="0.2">
      <c r="A148" s="96" t="str">
        <f t="array" ref="A148">IFERROR(INDEX('Annex 2 Designated EHV charges'!$A$11:$A$260, MATCH(0, IF(ISBLANK('Annex 2 Designated EHV charges'!$A$11:$A$260),1, COUNTIF(A$4:$A147, 'Annex 2 Designated EHV charges'!$A$11:$A$260)),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charges'!$A:$O,9,FALSE)=0,"",VLOOKUP($A148,'Annex 2 Designated EHV charges'!$A:$O,9,FALSE)),"")</f>
        <v/>
      </c>
      <c r="F148" s="102" t="str">
        <f>IFERROR(IF(VLOOKUP($A148,'Annex 2 Designated EHV charges'!$A:$O,10,FALSE)=0,"",VLOOKUP($A148,'Annex 2 Designated EHV charges'!$A:$O,10,FALSE)),"")</f>
        <v/>
      </c>
      <c r="G148" s="103" t="str">
        <f>IFERROR(IF(VLOOKUP($A148,'Annex 2 Designated EHV charges'!$A:$O,11,FALSE)=0,"",VLOOKUP($A148,'Annex 2 Designated EHV charges'!$A:$O,11,FALSE)),"")</f>
        <v/>
      </c>
      <c r="H148" s="103" t="str">
        <f>IFERROR(IF(VLOOKUP($A148,'Annex 2 Designated EHV charges'!$A:$O,12,FALSE)=0,"",VLOOKUP($A148,'Annex 2 Designated EHV charges'!$A:$O,12,FALSE)),"")</f>
        <v/>
      </c>
      <c r="I148" s="210"/>
    </row>
    <row r="149" spans="1:9" x14ac:dyDescent="0.2">
      <c r="A149" s="96" t="str">
        <f t="array" ref="A149">IFERROR(INDEX('Annex 2 Designated EHV charges'!$A$11:$A$260, MATCH(0, IF(ISBLANK('Annex 2 Designated EHV charges'!$A$11:$A$260),1, COUNTIF(A$4:$A148, 'Annex 2 Designated EHV charges'!$A$11:$A$260)),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charges'!$A:$O,9,FALSE)=0,"",VLOOKUP($A149,'Annex 2 Designated EHV charges'!$A:$O,9,FALSE)),"")</f>
        <v/>
      </c>
      <c r="F149" s="102" t="str">
        <f>IFERROR(IF(VLOOKUP($A149,'Annex 2 Designated EHV charges'!$A:$O,10,FALSE)=0,"",VLOOKUP($A149,'Annex 2 Designated EHV charges'!$A:$O,10,FALSE)),"")</f>
        <v/>
      </c>
      <c r="G149" s="103" t="str">
        <f>IFERROR(IF(VLOOKUP($A149,'Annex 2 Designated EHV charges'!$A:$O,11,FALSE)=0,"",VLOOKUP($A149,'Annex 2 Designated EHV charges'!$A:$O,11,FALSE)),"")</f>
        <v/>
      </c>
      <c r="H149" s="103" t="str">
        <f>IFERROR(IF(VLOOKUP($A149,'Annex 2 Designated EHV charges'!$A:$O,12,FALSE)=0,"",VLOOKUP($A149,'Annex 2 Designated EHV charges'!$A:$O,12,FALSE)),"")</f>
        <v/>
      </c>
      <c r="I149" s="210"/>
    </row>
    <row r="150" spans="1:9" x14ac:dyDescent="0.2">
      <c r="A150" s="96" t="str">
        <f t="array" ref="A150">IFERROR(INDEX('Annex 2 Designated EHV charges'!$A$11:$A$260, MATCH(0, IF(ISBLANK('Annex 2 Designated EHV charges'!$A$11:$A$260),1, COUNTIF(A$4:$A149, 'Annex 2 Designated EHV charges'!$A$11:$A$260)),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charges'!$A:$O,9,FALSE)=0,"",VLOOKUP($A150,'Annex 2 Designated EHV charges'!$A:$O,9,FALSE)),"")</f>
        <v/>
      </c>
      <c r="F150" s="102" t="str">
        <f>IFERROR(IF(VLOOKUP($A150,'Annex 2 Designated EHV charges'!$A:$O,10,FALSE)=0,"",VLOOKUP($A150,'Annex 2 Designated EHV charges'!$A:$O,10,FALSE)),"")</f>
        <v/>
      </c>
      <c r="G150" s="103" t="str">
        <f>IFERROR(IF(VLOOKUP($A150,'Annex 2 Designated EHV charges'!$A:$O,11,FALSE)=0,"",VLOOKUP($A150,'Annex 2 Designated EHV charges'!$A:$O,11,FALSE)),"")</f>
        <v/>
      </c>
      <c r="H150" s="103" t="str">
        <f>IFERROR(IF(VLOOKUP($A150,'Annex 2 Designated EHV charges'!$A:$O,12,FALSE)=0,"",VLOOKUP($A150,'Annex 2 Designated EHV charges'!$A:$O,12,FALSE)),"")</f>
        <v/>
      </c>
      <c r="I150" s="211"/>
    </row>
    <row r="151" spans="1:9" x14ac:dyDescent="0.2">
      <c r="A151" s="96" t="str">
        <f t="array" ref="A151">IFERROR(INDEX('Annex 2 Designated EHV charges'!$A$11:$A$260, MATCH(0, IF(ISBLANK('Annex 2 Designated EHV charges'!$A$11:$A$260),1, COUNTIF(A$4:$A150, 'Annex 2 Designated EHV charges'!$A$11:$A$260)),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charges'!$A:$O,9,FALSE)=0,"",VLOOKUP($A151,'Annex 2 Designated EHV charges'!$A:$O,9,FALSE)),"")</f>
        <v/>
      </c>
      <c r="F151" s="102" t="str">
        <f>IFERROR(IF(VLOOKUP($A151,'Annex 2 Designated EHV charges'!$A:$O,10,FALSE)=0,"",VLOOKUP($A151,'Annex 2 Designated EHV charges'!$A:$O,10,FALSE)),"")</f>
        <v/>
      </c>
      <c r="G151" s="103" t="str">
        <f>IFERROR(IF(VLOOKUP($A151,'Annex 2 Designated EHV charges'!$A:$O,11,FALSE)=0,"",VLOOKUP($A151,'Annex 2 Designated EHV charges'!$A:$O,11,FALSE)),"")</f>
        <v/>
      </c>
      <c r="H151" s="103" t="str">
        <f>IFERROR(IF(VLOOKUP($A151,'Annex 2 Designated EHV charges'!$A:$O,12,FALSE)=0,"",VLOOKUP($A151,'Annex 2 Designated EHV charges'!$A:$O,12,FALSE)),"")</f>
        <v/>
      </c>
    </row>
    <row r="152" spans="1:9" x14ac:dyDescent="0.2">
      <c r="A152" s="96" t="str">
        <f t="array" ref="A152">IFERROR(INDEX('Annex 2 Designated EHV charges'!$A$11:$A$260, MATCH(0, IF(ISBLANK('Annex 2 Designated EHV charges'!$A$11:$A$260),1, COUNTIF(A$4:$A151, 'Annex 2 Designated EHV charges'!$A$11:$A$260)),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charges'!$A:$O,9,FALSE)=0,"",VLOOKUP($A152,'Annex 2 Designated EHV charges'!$A:$O,9,FALSE)),"")</f>
        <v/>
      </c>
      <c r="F152" s="102" t="str">
        <f>IFERROR(IF(VLOOKUP($A152,'Annex 2 Designated EHV charges'!$A:$O,10,FALSE)=0,"",VLOOKUP($A152,'Annex 2 Designated EHV charges'!$A:$O,10,FALSE)),"")</f>
        <v/>
      </c>
      <c r="G152" s="103" t="str">
        <f>IFERROR(IF(VLOOKUP($A152,'Annex 2 Designated EHV charges'!$A:$O,11,FALSE)=0,"",VLOOKUP($A152,'Annex 2 Designated EHV charges'!$A:$O,11,FALSE)),"")</f>
        <v/>
      </c>
      <c r="H152" s="103" t="str">
        <f>IFERROR(IF(VLOOKUP($A152,'Annex 2 Designated EHV charges'!$A:$O,12,FALSE)=0,"",VLOOKUP($A152,'Annex 2 Designated EHV charges'!$A:$O,12,FALSE)),"")</f>
        <v/>
      </c>
    </row>
    <row r="153" spans="1:9" x14ac:dyDescent="0.2">
      <c r="A153" s="96" t="str">
        <f t="array" ref="A153">IFERROR(INDEX('Annex 2 Designated EHV charges'!$A$11:$A$260, MATCH(0, IF(ISBLANK('Annex 2 Designated EHV charges'!$A$11:$A$260),1, COUNTIF(A$4:$A152, 'Annex 2 Designated EHV charges'!$A$11:$A$260)),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charges'!$A:$O,9,FALSE)=0,"",VLOOKUP($A153,'Annex 2 Designated EHV charges'!$A:$O,9,FALSE)),"")</f>
        <v/>
      </c>
      <c r="F153" s="102" t="str">
        <f>IFERROR(IF(VLOOKUP($A153,'Annex 2 Designated EHV charges'!$A:$O,10,FALSE)=0,"",VLOOKUP($A153,'Annex 2 Designated EHV charges'!$A:$O,10,FALSE)),"")</f>
        <v/>
      </c>
      <c r="G153" s="103" t="str">
        <f>IFERROR(IF(VLOOKUP($A153,'Annex 2 Designated EHV charges'!$A:$O,11,FALSE)=0,"",VLOOKUP($A153,'Annex 2 Designated EHV charges'!$A:$O,11,FALSE)),"")</f>
        <v/>
      </c>
      <c r="H153" s="103" t="str">
        <f>IFERROR(IF(VLOOKUP($A153,'Annex 2 Designated EHV charges'!$A:$O,12,FALSE)=0,"",VLOOKUP($A153,'Annex 2 Designated EHV charges'!$A:$O,12,FALSE)),"")</f>
        <v/>
      </c>
    </row>
    <row r="154" spans="1:9" x14ac:dyDescent="0.2">
      <c r="A154" s="96" t="str">
        <f t="array" ref="A154">IFERROR(INDEX('Annex 2 Designated EHV charges'!$A$11:$A$260, MATCH(0, IF(ISBLANK('Annex 2 Designated EHV charges'!$A$11:$A$260),1, COUNTIF(A$4:$A153, 'Annex 2 Designated EHV charges'!$A$11:$A$260)),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charges'!$A:$O,9,FALSE)=0,"",VLOOKUP($A154,'Annex 2 Designated EHV charges'!$A:$O,9,FALSE)),"")</f>
        <v/>
      </c>
      <c r="F154" s="102" t="str">
        <f>IFERROR(IF(VLOOKUP($A154,'Annex 2 Designated EHV charges'!$A:$O,10,FALSE)=0,"",VLOOKUP($A154,'Annex 2 Designated EHV charges'!$A:$O,10,FALSE)),"")</f>
        <v/>
      </c>
      <c r="G154" s="103" t="str">
        <f>IFERROR(IF(VLOOKUP($A154,'Annex 2 Designated EHV charges'!$A:$O,11,FALSE)=0,"",VLOOKUP($A154,'Annex 2 Designated EHV charges'!$A:$O,11,FALSE)),"")</f>
        <v/>
      </c>
      <c r="H154" s="103" t="str">
        <f>IFERROR(IF(VLOOKUP($A154,'Annex 2 Designated EHV charges'!$A:$O,12,FALSE)=0,"",VLOOKUP($A154,'Annex 2 Designated EHV charges'!$A:$O,12,FALSE)),"")</f>
        <v/>
      </c>
    </row>
    <row r="155" spans="1:9" x14ac:dyDescent="0.2">
      <c r="A155" s="96" t="str">
        <f t="array" ref="A155">IFERROR(INDEX('Annex 2 Designated EHV charges'!$A$11:$A$260, MATCH(0, IF(ISBLANK('Annex 2 Designated EHV charges'!$A$11:$A$260),1, COUNTIF(A$4:$A154, 'Annex 2 Designated EHV charges'!$A$11:$A$260)),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charges'!$A:$O,9,FALSE)=0,"",VLOOKUP($A155,'Annex 2 Designated EHV charges'!$A:$O,9,FALSE)),"")</f>
        <v/>
      </c>
      <c r="F155" s="102" t="str">
        <f>IFERROR(IF(VLOOKUP($A155,'Annex 2 Designated EHV charges'!$A:$O,10,FALSE)=0,"",VLOOKUP($A155,'Annex 2 Designated EHV charges'!$A:$O,10,FALSE)),"")</f>
        <v/>
      </c>
      <c r="G155" s="103" t="str">
        <f>IFERROR(IF(VLOOKUP($A155,'Annex 2 Designated EHV charges'!$A:$O,11,FALSE)=0,"",VLOOKUP($A155,'Annex 2 Designated EHV charges'!$A:$O,11,FALSE)),"")</f>
        <v/>
      </c>
      <c r="H155" s="103" t="str">
        <f>IFERROR(IF(VLOOKUP($A155,'Annex 2 Designated EHV charges'!$A:$O,12,FALSE)=0,"",VLOOKUP($A155,'Annex 2 Designated EHV charges'!$A:$O,12,FALSE)),"")</f>
        <v/>
      </c>
    </row>
    <row r="156" spans="1:9" x14ac:dyDescent="0.2">
      <c r="A156" s="96" t="str">
        <f t="array" ref="A156">IFERROR(INDEX('Annex 2 Designated EHV charges'!$A$11:$A$260, MATCH(0, IF(ISBLANK('Annex 2 Designated EHV charges'!$A$11:$A$260),1, COUNTIF(A$4:$A155, 'Annex 2 Designated EHV charges'!$A$11:$A$260)),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charges'!$A:$O,9,FALSE)=0,"",VLOOKUP($A156,'Annex 2 Designated EHV charges'!$A:$O,9,FALSE)),"")</f>
        <v/>
      </c>
      <c r="F156" s="102" t="str">
        <f>IFERROR(IF(VLOOKUP($A156,'Annex 2 Designated EHV charges'!$A:$O,10,FALSE)=0,"",VLOOKUP($A156,'Annex 2 Designated EHV charges'!$A:$O,10,FALSE)),"")</f>
        <v/>
      </c>
      <c r="G156" s="103" t="str">
        <f>IFERROR(IF(VLOOKUP($A156,'Annex 2 Designated EHV charges'!$A:$O,11,FALSE)=0,"",VLOOKUP($A156,'Annex 2 Designated EHV charges'!$A:$O,11,FALSE)),"")</f>
        <v/>
      </c>
      <c r="H156" s="103" t="str">
        <f>IFERROR(IF(VLOOKUP($A156,'Annex 2 Designated EHV charges'!$A:$O,12,FALSE)=0,"",VLOOKUP($A156,'Annex 2 Designated EHV charges'!$A:$O,12,FALSE)),"")</f>
        <v/>
      </c>
    </row>
    <row r="157" spans="1:9" x14ac:dyDescent="0.2">
      <c r="A157" s="96" t="str">
        <f t="array" ref="A157">IFERROR(INDEX('Annex 2 Designated EHV charges'!$A$11:$A$260, MATCH(0, IF(ISBLANK('Annex 2 Designated EHV charges'!$A$11:$A$260),1, COUNTIF(A$4:$A156, 'Annex 2 Designated EHV charges'!$A$11:$A$260)),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charges'!$A:$O,9,FALSE)=0,"",VLOOKUP($A157,'Annex 2 Designated EHV charges'!$A:$O,9,FALSE)),"")</f>
        <v/>
      </c>
      <c r="F157" s="102" t="str">
        <f>IFERROR(IF(VLOOKUP($A157,'Annex 2 Designated EHV charges'!$A:$O,10,FALSE)=0,"",VLOOKUP($A157,'Annex 2 Designated EHV charges'!$A:$O,10,FALSE)),"")</f>
        <v/>
      </c>
      <c r="G157" s="103" t="str">
        <f>IFERROR(IF(VLOOKUP($A157,'Annex 2 Designated EHV charges'!$A:$O,11,FALSE)=0,"",VLOOKUP($A157,'Annex 2 Designated EHV charges'!$A:$O,11,FALSE)),"")</f>
        <v/>
      </c>
      <c r="H157" s="103" t="str">
        <f>IFERROR(IF(VLOOKUP($A157,'Annex 2 Designated EHV charges'!$A:$O,12,FALSE)=0,"",VLOOKUP($A157,'Annex 2 Designated EHV charges'!$A:$O,12,FALSE)),"")</f>
        <v/>
      </c>
    </row>
    <row r="158" spans="1:9" x14ac:dyDescent="0.2">
      <c r="A158" s="96" t="str">
        <f t="array" ref="A158">IFERROR(INDEX('Annex 2 Designated EHV charges'!$A$11:$A$260, MATCH(0, IF(ISBLANK('Annex 2 Designated EHV charges'!$A$11:$A$260),1, COUNTIF(A$4:$A157, 'Annex 2 Designated EHV charges'!$A$11:$A$260)),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charges'!$A:$O,9,FALSE)=0,"",VLOOKUP($A158,'Annex 2 Designated EHV charges'!$A:$O,9,FALSE)),"")</f>
        <v/>
      </c>
      <c r="F158" s="102" t="str">
        <f>IFERROR(IF(VLOOKUP($A158,'Annex 2 Designated EHV charges'!$A:$O,10,FALSE)=0,"",VLOOKUP($A158,'Annex 2 Designated EHV charges'!$A:$O,10,FALSE)),"")</f>
        <v/>
      </c>
      <c r="G158" s="103" t="str">
        <f>IFERROR(IF(VLOOKUP($A158,'Annex 2 Designated EHV charges'!$A:$O,11,FALSE)=0,"",VLOOKUP($A158,'Annex 2 Designated EHV charges'!$A:$O,11,FALSE)),"")</f>
        <v/>
      </c>
      <c r="H158" s="103" t="str">
        <f>IFERROR(IF(VLOOKUP($A158,'Annex 2 Designated EHV charges'!$A:$O,12,FALSE)=0,"",VLOOKUP($A158,'Annex 2 Designated EHV charges'!$A:$O,12,FALSE)),"")</f>
        <v/>
      </c>
    </row>
    <row r="159" spans="1:9" x14ac:dyDescent="0.2">
      <c r="A159" s="96" t="str">
        <f t="array" ref="A159">IFERROR(INDEX('Annex 2 Designated EHV charges'!$A$11:$A$260, MATCH(0, IF(ISBLANK('Annex 2 Designated EHV charges'!$A$11:$A$260),1, COUNTIF(A$4:$A158, 'Annex 2 Designated EHV charges'!$A$11:$A$260)),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charges'!$A:$O,9,FALSE)=0,"",VLOOKUP($A159,'Annex 2 Designated EHV charges'!$A:$O,9,FALSE)),"")</f>
        <v/>
      </c>
      <c r="F159" s="102" t="str">
        <f>IFERROR(IF(VLOOKUP($A159,'Annex 2 Designated EHV charges'!$A:$O,10,FALSE)=0,"",VLOOKUP($A159,'Annex 2 Designated EHV charges'!$A:$O,10,FALSE)),"")</f>
        <v/>
      </c>
      <c r="G159" s="103" t="str">
        <f>IFERROR(IF(VLOOKUP($A159,'Annex 2 Designated EHV charges'!$A:$O,11,FALSE)=0,"",VLOOKUP($A159,'Annex 2 Designated EHV charges'!$A:$O,11,FALSE)),"")</f>
        <v/>
      </c>
      <c r="H159" s="103" t="str">
        <f>IFERROR(IF(VLOOKUP($A159,'Annex 2 Designated EHV charges'!$A:$O,12,FALSE)=0,"",VLOOKUP($A159,'Annex 2 Designated EHV charges'!$A:$O,12,FALSE)),"")</f>
        <v/>
      </c>
    </row>
    <row r="160" spans="1:9" x14ac:dyDescent="0.2">
      <c r="A160" s="96" t="str">
        <f t="array" ref="A160">IFERROR(INDEX('Annex 2 Designated EHV charges'!$A$11:$A$260, MATCH(0, IF(ISBLANK('Annex 2 Designated EHV charges'!$A$11:$A$260),1, COUNTIF(A$4:$A159, 'Annex 2 Designated EHV charges'!$A$11:$A$260)),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charges'!$A:$O,9,FALSE)=0,"",VLOOKUP($A160,'Annex 2 Designated EHV charges'!$A:$O,9,FALSE)),"")</f>
        <v/>
      </c>
      <c r="F160" s="102" t="str">
        <f>IFERROR(IF(VLOOKUP($A160,'Annex 2 Designated EHV charges'!$A:$O,10,FALSE)=0,"",VLOOKUP($A160,'Annex 2 Designated EHV charges'!$A:$O,10,FALSE)),"")</f>
        <v/>
      </c>
      <c r="G160" s="103" t="str">
        <f>IFERROR(IF(VLOOKUP($A160,'Annex 2 Designated EHV charges'!$A:$O,11,FALSE)=0,"",VLOOKUP($A160,'Annex 2 Designated EHV charges'!$A:$O,11,FALSE)),"")</f>
        <v/>
      </c>
      <c r="H160" s="103" t="str">
        <f>IFERROR(IF(VLOOKUP($A160,'Annex 2 Designated EHV charges'!$A:$O,12,FALSE)=0,"",VLOOKUP($A160,'Annex 2 Designated EHV charges'!$A:$O,12,FALSE)),"")</f>
        <v/>
      </c>
    </row>
    <row r="161" spans="1:8" x14ac:dyDescent="0.2">
      <c r="A161" s="96" t="str">
        <f t="array" ref="A161">IFERROR(INDEX('Annex 2 Designated EHV charges'!$A$11:$A$260, MATCH(0, IF(ISBLANK('Annex 2 Designated EHV charges'!$A$11:$A$260),1, COUNTIF(A$4:$A160, 'Annex 2 Designated EHV charges'!$A$11:$A$260)),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charges'!$A:$O,9,FALSE)=0,"",VLOOKUP($A161,'Annex 2 Designated EHV charges'!$A:$O,9,FALSE)),"")</f>
        <v/>
      </c>
      <c r="F161" s="102" t="str">
        <f>IFERROR(IF(VLOOKUP($A161,'Annex 2 Designated EHV charges'!$A:$O,10,FALSE)=0,"",VLOOKUP($A161,'Annex 2 Designated EHV charges'!$A:$O,10,FALSE)),"")</f>
        <v/>
      </c>
      <c r="G161" s="103" t="str">
        <f>IFERROR(IF(VLOOKUP($A161,'Annex 2 Designated EHV charges'!$A:$O,11,FALSE)=0,"",VLOOKUP($A161,'Annex 2 Designated EHV charges'!$A:$O,11,FALSE)),"")</f>
        <v/>
      </c>
      <c r="H161" s="103" t="str">
        <f>IFERROR(IF(VLOOKUP($A161,'Annex 2 Designated EHV charges'!$A:$O,12,FALSE)=0,"",VLOOKUP($A161,'Annex 2 Designated EHV charges'!$A:$O,12,FALSE)),"")</f>
        <v/>
      </c>
    </row>
    <row r="162" spans="1:8" x14ac:dyDescent="0.2">
      <c r="A162" s="96" t="str">
        <f t="array" ref="A162">IFERROR(INDEX('Annex 2 Designated EHV charges'!$A$11:$A$260, MATCH(0, IF(ISBLANK('Annex 2 Designated EHV charges'!$A$11:$A$260),1, COUNTIF(A$4:$A161, 'Annex 2 Designated EHV charges'!$A$11:$A$260)),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charges'!$A:$O,9,FALSE)=0,"",VLOOKUP($A162,'Annex 2 Designated EHV charges'!$A:$O,9,FALSE)),"")</f>
        <v/>
      </c>
      <c r="F162" s="102" t="str">
        <f>IFERROR(IF(VLOOKUP($A162,'Annex 2 Designated EHV charges'!$A:$O,10,FALSE)=0,"",VLOOKUP($A162,'Annex 2 Designated EHV charges'!$A:$O,10,FALSE)),"")</f>
        <v/>
      </c>
      <c r="G162" s="103" t="str">
        <f>IFERROR(IF(VLOOKUP($A162,'Annex 2 Designated EHV charges'!$A:$O,11,FALSE)=0,"",VLOOKUP($A162,'Annex 2 Designated EHV charges'!$A:$O,11,FALSE)),"")</f>
        <v/>
      </c>
      <c r="H162" s="103" t="str">
        <f>IFERROR(IF(VLOOKUP($A162,'Annex 2 Designated EHV charges'!$A:$O,12,FALSE)=0,"",VLOOKUP($A162,'Annex 2 Designated EHV charges'!$A:$O,12,FALSE)),"")</f>
        <v/>
      </c>
    </row>
    <row r="163" spans="1:8" x14ac:dyDescent="0.2">
      <c r="A163" s="96" t="str">
        <f t="array" ref="A163">IFERROR(INDEX('Annex 2 Designated EHV charges'!$A$11:$A$260, MATCH(0, IF(ISBLANK('Annex 2 Designated EHV charges'!$A$11:$A$260),1, COUNTIF(A$4:$A162, 'Annex 2 Designated EHV charges'!$A$11:$A$260)),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charges'!$A:$O,9,FALSE)=0,"",VLOOKUP($A163,'Annex 2 Designated EHV charges'!$A:$O,9,FALSE)),"")</f>
        <v/>
      </c>
      <c r="F163" s="102" t="str">
        <f>IFERROR(IF(VLOOKUP($A163,'Annex 2 Designated EHV charges'!$A:$O,10,FALSE)=0,"",VLOOKUP($A163,'Annex 2 Designated EHV charges'!$A:$O,10,FALSE)),"")</f>
        <v/>
      </c>
      <c r="G163" s="103" t="str">
        <f>IFERROR(IF(VLOOKUP($A163,'Annex 2 Designated EHV charges'!$A:$O,11,FALSE)=0,"",VLOOKUP($A163,'Annex 2 Designated EHV charges'!$A:$O,11,FALSE)),"")</f>
        <v/>
      </c>
      <c r="H163" s="103" t="str">
        <f>IFERROR(IF(VLOOKUP($A163,'Annex 2 Designated EHV charges'!$A:$O,12,FALSE)=0,"",VLOOKUP($A163,'Annex 2 Designated EHV charges'!$A:$O,12,FALSE)),"")</f>
        <v/>
      </c>
    </row>
    <row r="164" spans="1:8" x14ac:dyDescent="0.2">
      <c r="A164" s="96" t="str">
        <f t="array" ref="A164">IFERROR(INDEX('Annex 2 Designated EHV charges'!$A$11:$A$260, MATCH(0, IF(ISBLANK('Annex 2 Designated EHV charges'!$A$11:$A$260),1, COUNTIF(A$4:$A163, 'Annex 2 Designated EHV charges'!$A$11:$A$260)),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charges'!$A:$O,9,FALSE)=0,"",VLOOKUP($A164,'Annex 2 Designated EHV charges'!$A:$O,9,FALSE)),"")</f>
        <v/>
      </c>
      <c r="F164" s="102" t="str">
        <f>IFERROR(IF(VLOOKUP($A164,'Annex 2 Designated EHV charges'!$A:$O,10,FALSE)=0,"",VLOOKUP($A164,'Annex 2 Designated EHV charges'!$A:$O,10,FALSE)),"")</f>
        <v/>
      </c>
      <c r="G164" s="103" t="str">
        <f>IFERROR(IF(VLOOKUP($A164,'Annex 2 Designated EHV charges'!$A:$O,11,FALSE)=0,"",VLOOKUP($A164,'Annex 2 Designated EHV charges'!$A:$O,11,FALSE)),"")</f>
        <v/>
      </c>
      <c r="H164" s="103" t="str">
        <f>IFERROR(IF(VLOOKUP($A164,'Annex 2 Designated EHV charges'!$A:$O,12,FALSE)=0,"",VLOOKUP($A164,'Annex 2 Designated EHV charges'!$A:$O,12,FALSE)),"")</f>
        <v/>
      </c>
    </row>
    <row r="165" spans="1:8" x14ac:dyDescent="0.2">
      <c r="A165" s="96" t="str">
        <f t="array" ref="A165">IFERROR(INDEX('Annex 2 Designated EHV charges'!$A$11:$A$260, MATCH(0, IF(ISBLANK('Annex 2 Designated EHV charges'!$A$11:$A$260),1, COUNTIF(A$4:$A164, 'Annex 2 Designated EHV charges'!$A$11:$A$260)),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charges'!$A:$O,9,FALSE)=0,"",VLOOKUP($A165,'Annex 2 Designated EHV charges'!$A:$O,9,FALSE)),"")</f>
        <v/>
      </c>
      <c r="F165" s="102" t="str">
        <f>IFERROR(IF(VLOOKUP($A165,'Annex 2 Designated EHV charges'!$A:$O,10,FALSE)=0,"",VLOOKUP($A165,'Annex 2 Designated EHV charges'!$A:$O,10,FALSE)),"")</f>
        <v/>
      </c>
      <c r="G165" s="103" t="str">
        <f>IFERROR(IF(VLOOKUP($A165,'Annex 2 Designated EHV charges'!$A:$O,11,FALSE)=0,"",VLOOKUP($A165,'Annex 2 Designated EHV charges'!$A:$O,11,FALSE)),"")</f>
        <v/>
      </c>
      <c r="H165" s="103" t="str">
        <f>IFERROR(IF(VLOOKUP($A165,'Annex 2 Designated EHV charges'!$A:$O,12,FALSE)=0,"",VLOOKUP($A165,'Annex 2 Designated EHV charges'!$A:$O,12,FALSE)),"")</f>
        <v/>
      </c>
    </row>
    <row r="166" spans="1:8" x14ac:dyDescent="0.2">
      <c r="A166" s="96" t="str">
        <f t="array" ref="A166">IFERROR(INDEX('Annex 2 Designated EHV charges'!$A$11:$A$260, MATCH(0, IF(ISBLANK('Annex 2 Designated EHV charges'!$A$11:$A$260),1, COUNTIF(A$4:$A165, 'Annex 2 Designated EHV charges'!$A$11:$A$260)),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charges'!$A:$O,9,FALSE)=0,"",VLOOKUP($A166,'Annex 2 Designated EHV charges'!$A:$O,9,FALSE)),"")</f>
        <v/>
      </c>
      <c r="F166" s="102" t="str">
        <f>IFERROR(IF(VLOOKUP($A166,'Annex 2 Designated EHV charges'!$A:$O,10,FALSE)=0,"",VLOOKUP($A166,'Annex 2 Designated EHV charges'!$A:$O,10,FALSE)),"")</f>
        <v/>
      </c>
      <c r="G166" s="103" t="str">
        <f>IFERROR(IF(VLOOKUP($A166,'Annex 2 Designated EHV charges'!$A:$O,11,FALSE)=0,"",VLOOKUP($A166,'Annex 2 Designated EHV charges'!$A:$O,11,FALSE)),"")</f>
        <v/>
      </c>
      <c r="H166" s="103" t="str">
        <f>IFERROR(IF(VLOOKUP($A166,'Annex 2 Designated EHV charges'!$A:$O,12,FALSE)=0,"",VLOOKUP($A166,'Annex 2 Designated EHV charges'!$A:$O,12,FALSE)),"")</f>
        <v/>
      </c>
    </row>
    <row r="167" spans="1:8" x14ac:dyDescent="0.2">
      <c r="A167" s="96" t="str">
        <f t="array" ref="A167">IFERROR(INDEX('Annex 2 Designated EHV charges'!$A$11:$A$260, MATCH(0, IF(ISBLANK('Annex 2 Designated EHV charges'!$A$11:$A$260),1, COUNTIF(A$4:$A166, 'Annex 2 Designated EHV charges'!$A$11:$A$260)),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charges'!$A:$O,9,FALSE)=0,"",VLOOKUP($A167,'Annex 2 Designated EHV charges'!$A:$O,9,FALSE)),"")</f>
        <v/>
      </c>
      <c r="F167" s="102" t="str">
        <f>IFERROR(IF(VLOOKUP($A167,'Annex 2 Designated EHV charges'!$A:$O,10,FALSE)=0,"",VLOOKUP($A167,'Annex 2 Designated EHV charges'!$A:$O,10,FALSE)),"")</f>
        <v/>
      </c>
      <c r="G167" s="103" t="str">
        <f>IFERROR(IF(VLOOKUP($A167,'Annex 2 Designated EHV charges'!$A:$O,11,FALSE)=0,"",VLOOKUP($A167,'Annex 2 Designated EHV charges'!$A:$O,11,FALSE)),"")</f>
        <v/>
      </c>
      <c r="H167" s="103" t="str">
        <f>IFERROR(IF(VLOOKUP($A167,'Annex 2 Designated EHV charges'!$A:$O,12,FALSE)=0,"",VLOOKUP($A167,'Annex 2 Designated EHV charges'!$A:$O,12,FALSE)),"")</f>
        <v/>
      </c>
    </row>
    <row r="168" spans="1:8" x14ac:dyDescent="0.2">
      <c r="A168" s="96" t="str">
        <f t="array" ref="A168">IFERROR(INDEX('Annex 2 Designated EHV charges'!$A$11:$A$260, MATCH(0, IF(ISBLANK('Annex 2 Designated EHV charges'!$A$11:$A$260),1, COUNTIF(A$4:$A167, 'Annex 2 Designated EHV charges'!$A$11:$A$260)),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
      <c r="A169" s="96" t="str">
        <f t="array" ref="A169">IFERROR(INDEX('Annex 2 Designated EHV charges'!$A$11:$A$260, MATCH(0, IF(ISBLANK('Annex 2 Designated EHV charges'!$A$11:$A$260),1, COUNTIF(A$4:$A168, 'Annex 2 Designated EHV charges'!$A$11:$A$260)),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
      <c r="A170" s="96" t="str">
        <f t="array" ref="A170">IFERROR(INDEX('Annex 2 Designated EHV charges'!$A$11:$A$260, MATCH(0, IF(ISBLANK('Annex 2 Designated EHV charges'!$A$11:$A$260),1, COUNTIF(A$4:$A169, 'Annex 2 Designated EHV charges'!$A$11:$A$260)),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
      <c r="A171" s="96" t="str">
        <f t="array" ref="A171">IFERROR(INDEX('Annex 2 Designated EHV charges'!$A$11:$A$260, MATCH(0, IF(ISBLANK('Annex 2 Designated EHV charges'!$A$11:$A$260),1, COUNTIF(A$4:$A170, 'Annex 2 Designated EHV charges'!$A$11:$A$260)),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
      <c r="A172" s="96" t="str">
        <f t="array" ref="A172">IFERROR(INDEX('Annex 2 Designated EHV charges'!$A$11:$A$260, MATCH(0, IF(ISBLANK('Annex 2 Designated EHV charges'!$A$11:$A$260),1, COUNTIF(A$4:$A171, 'Annex 2 Designated EHV charges'!$A$11:$A$260)),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
      <c r="A173" s="96" t="str">
        <f t="array" ref="A173">IFERROR(INDEX('Annex 2 Designated EHV charges'!$A$11:$A$260, MATCH(0, IF(ISBLANK('Annex 2 Designated EHV charges'!$A$11:$A$260),1, COUNTIF(A$4:$A172, 'Annex 2 Designated EHV charges'!$A$11:$A$260)),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
      <c r="A174" s="96" t="str">
        <f t="array" ref="A174">IFERROR(INDEX('Annex 2 Designated EHV charges'!$A$11:$A$260, MATCH(0, IF(ISBLANK('Annex 2 Designated EHV charges'!$A$11:$A$260),1, COUNTIF(A$4:$A173, 'Annex 2 Designated EHV charges'!$A$11:$A$260)),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
      <c r="A175" s="96" t="str">
        <f t="array" ref="A175">IFERROR(INDEX('Annex 2 Designated EHV charges'!$A$11:$A$260, MATCH(0, IF(ISBLANK('Annex 2 Designated EHV charges'!$A$11:$A$260),1, COUNTIF(A$4:$A174, 'Annex 2 Designated EHV charges'!$A$11:$A$260)),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
      <c r="A176" s="96" t="str">
        <f t="array" ref="A176">IFERROR(INDEX('Annex 2 Designated EHV charges'!$A$11:$A$260, MATCH(0, IF(ISBLANK('Annex 2 Designated EHV charges'!$A$11:$A$260),1, COUNTIF(A$4:$A175, 'Annex 2 Designated EHV charges'!$A$11:$A$260)),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
      <c r="A177" s="96" t="str">
        <f t="array" ref="A177">IFERROR(INDEX('Annex 2 Designated EHV charges'!$A$11:$A$260, MATCH(0, IF(ISBLANK('Annex 2 Designated EHV charges'!$A$11:$A$260),1, COUNTIF(A$4:$A176, 'Annex 2 Designated EHV charges'!$A$11:$A$260)),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
      <c r="A178" s="96" t="str">
        <f t="array" ref="A178">IFERROR(INDEX('Annex 2 Designated EHV charges'!$A$11:$A$260, MATCH(0, IF(ISBLANK('Annex 2 Designated EHV charges'!$A$11:$A$260),1, COUNTIF(A$4:$A177, 'Annex 2 Designated EHV charges'!$A$11:$A$260)),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
      <c r="A179" s="96" t="str">
        <f t="array" ref="A179">IFERROR(INDEX('Annex 2 Designated EHV charges'!$A$11:$A$260, MATCH(0, IF(ISBLANK('Annex 2 Designated EHV charges'!$A$11:$A$260),1, COUNTIF(A$4:$A178, 'Annex 2 Designated EHV charges'!$A$11:$A$260)),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
      <c r="A180" s="96" t="str">
        <f t="array" ref="A180">IFERROR(INDEX('Annex 2 Designated EHV charges'!$A$11:$A$260, MATCH(0, IF(ISBLANK('Annex 2 Designated EHV charges'!$A$11:$A$260),1, COUNTIF(A$4:$A179, 'Annex 2 Designated EHV charges'!$A$11:$A$260)),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
      <c r="A181" s="96" t="str">
        <f t="array" ref="A181">IFERROR(INDEX('Annex 2 Designated EHV charges'!$A$11:$A$260, MATCH(0, IF(ISBLANK('Annex 2 Designated EHV charges'!$A$11:$A$260),1, COUNTIF(A$4:$A180, 'Annex 2 Designated EHV charges'!$A$11:$A$260)),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
      <c r="A182" s="96" t="str">
        <f t="array" ref="A182">IFERROR(INDEX('Annex 2 Designated EHV charges'!$A$11:$A$260, MATCH(0, IF(ISBLANK('Annex 2 Designated EHV charges'!$A$11:$A$260),1, COUNTIF(A$4:$A181, 'Annex 2 Designated EHV charges'!$A$11:$A$260)),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
      <c r="A183" s="96" t="str">
        <f t="array" ref="A183">IFERROR(INDEX('Annex 2 Designated EHV charges'!$A$11:$A$260, MATCH(0, IF(ISBLANK('Annex 2 Designated EHV charges'!$A$11:$A$260),1, COUNTIF(A$4:$A182, 'Annex 2 Designated EHV charges'!$A$11:$A$260)),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
      <c r="A184" s="96" t="str">
        <f t="array" ref="A184">IFERROR(INDEX('Annex 2 Designated EHV charges'!$A$11:$A$260, MATCH(0, IF(ISBLANK('Annex 2 Designated EHV charges'!$A$11:$A$260),1, COUNTIF(A$4:$A183, 'Annex 2 Designated EHV charges'!$A$11:$A$260)),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
      <c r="A185" s="96" t="str">
        <f t="array" ref="A185">IFERROR(INDEX('Annex 2 Designated EHV charges'!$A$11:$A$260, MATCH(0, IF(ISBLANK('Annex 2 Designated EHV charges'!$A$11:$A$260),1, COUNTIF(A$4:$A184, 'Annex 2 Designated EHV charges'!$A$11:$A$260)),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
      <c r="A186" s="96" t="str">
        <f t="array" ref="A186">IFERROR(INDEX('Annex 2 Designated EHV charges'!$A$11:$A$260, MATCH(0, IF(ISBLANK('Annex 2 Designated EHV charges'!$A$11:$A$260),1, COUNTIF(A$4:$A185, 'Annex 2 Designated EHV charges'!$A$11:$A$260)),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
      <c r="A187" s="96" t="str">
        <f t="array" ref="A187">IFERROR(INDEX('Annex 2 Designated EHV charges'!$A$11:$A$260, MATCH(0, IF(ISBLANK('Annex 2 Designated EHV charges'!$A$11:$A$260),1, COUNTIF(A$4:$A186, 'Annex 2 Designated EHV charges'!$A$11:$A$260)),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
      <c r="A188" s="96" t="str">
        <f t="array" ref="A188">IFERROR(INDEX('Annex 2 Designated EHV charges'!$A$11:$A$260, MATCH(0, IF(ISBLANK('Annex 2 Designated EHV charges'!$A$11:$A$260),1, COUNTIF(A$4:$A187, 'Annex 2 Designated EHV charges'!$A$11:$A$260)),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
      <c r="A189" s="96" t="str">
        <f t="array" ref="A189">IFERROR(INDEX('Annex 2 Designated EHV charges'!$A$11:$A$260, MATCH(0, IF(ISBLANK('Annex 2 Designated EHV charges'!$A$11:$A$260),1, COUNTIF(A$4:$A188, 'Annex 2 Designated EHV charges'!$A$11:$A$260)),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
      <c r="A190" s="96" t="str">
        <f t="array" ref="A190">IFERROR(INDEX('Annex 2 Designated EHV charges'!$A$11:$A$260, MATCH(0, IF(ISBLANK('Annex 2 Designated EHV charges'!$A$11:$A$260),1, COUNTIF(A$4:$A189, 'Annex 2 Designated EHV charges'!$A$11:$A$260)),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
      <c r="A191" s="96" t="str">
        <f t="array" ref="A191">IFERROR(INDEX('Annex 2 Designated EHV charges'!$A$11:$A$260, MATCH(0, IF(ISBLANK('Annex 2 Designated EHV charges'!$A$11:$A$260),1, COUNTIF(A$4:$A190, 'Annex 2 Designated EHV charges'!$A$11:$A$260)),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
      <c r="A192" s="96" t="str">
        <f t="array" ref="A192">IFERROR(INDEX('Annex 2 Designated EHV charges'!$A$11:$A$260, MATCH(0, IF(ISBLANK('Annex 2 Designated EHV charges'!$A$11:$A$260),1, COUNTIF(A$4:$A191, 'Annex 2 Designated EHV charges'!$A$11:$A$260)),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
      <c r="A193" s="96" t="str">
        <f t="array" ref="A193">IFERROR(INDEX('Annex 2 Designated EHV charges'!$A$11:$A$260, MATCH(0, IF(ISBLANK('Annex 2 Designated EHV charges'!$A$11:$A$260),1, COUNTIF(A$4:$A192, 'Annex 2 Designated EHV charges'!$A$11:$A$260)),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
      <c r="A194" s="96" t="str">
        <f t="array" ref="A194">IFERROR(INDEX('Annex 2 Designated EHV charges'!$A$11:$A$260, MATCH(0, IF(ISBLANK('Annex 2 Designated EHV charges'!$A$11:$A$260),1, COUNTIF(A$4:$A193, 'Annex 2 Designated EHV charges'!$A$11:$A$260)),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
      <c r="A195" s="96" t="str">
        <f t="array" ref="A195">IFERROR(INDEX('Annex 2 Designated EHV charges'!$A$11:$A$260, MATCH(0, IF(ISBLANK('Annex 2 Designated EHV charges'!$A$11:$A$260),1, COUNTIF(A$4:$A194, 'Annex 2 Designated EHV charges'!$A$11:$A$260)),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
      <c r="A196" s="96" t="str">
        <f t="array" ref="A196">IFERROR(INDEX('Annex 2 Designated EHV charges'!$A$11:$A$260, MATCH(0, IF(ISBLANK('Annex 2 Designated EHV charges'!$A$11:$A$260),1, COUNTIF(A$4:$A195, 'Annex 2 Designated EHV charges'!$A$11:$A$260)),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
      <c r="A197" s="96" t="str">
        <f t="array" ref="A197">IFERROR(INDEX('Annex 2 Designated EHV charges'!$A$11:$A$260, MATCH(0, IF(ISBLANK('Annex 2 Designated EHV charges'!$A$11:$A$260),1, COUNTIF(A$4:$A196, 'Annex 2 Designated EHV charges'!$A$11:$A$260)),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
      <c r="A198" s="96" t="str">
        <f t="array" ref="A198">IFERROR(INDEX('Annex 2 Designated EHV charges'!$A$11:$A$260, MATCH(0, IF(ISBLANK('Annex 2 Designated EHV charges'!$A$11:$A$260),1, COUNTIF(A$4:$A197, 'Annex 2 Designated EHV charges'!$A$11:$A$260)),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
      <c r="A199" s="96" t="str">
        <f t="array" ref="A199">IFERROR(INDEX('Annex 2 Designated EHV charges'!$A$11:$A$260, MATCH(0, IF(ISBLANK('Annex 2 Designated EHV charges'!$A$11:$A$260),1, COUNTIF(A$4:$A198, 'Annex 2 Designated EHV charges'!$A$11:$A$260)),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
      <c r="A200" s="96" t="str">
        <f t="array" ref="A200">IFERROR(INDEX('Annex 2 Designated EHV charges'!$A$11:$A$260, MATCH(0, IF(ISBLANK('Annex 2 Designated EHV charges'!$A$11:$A$260),1, COUNTIF(A$4:$A199, 'Annex 2 Designated EHV charges'!$A$11:$A$260)),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
      <c r="A201" s="96" t="str">
        <f t="array" ref="A201">IFERROR(INDEX('Annex 2 Designated EHV charges'!$A$11:$A$260, MATCH(0, IF(ISBLANK('Annex 2 Designated EHV charges'!$A$11:$A$260),1, COUNTIF(A$4:$A200, 'Annex 2 Designated EHV charges'!$A$11:$A$260)),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
      <c r="A202" s="96" t="str">
        <f t="array" ref="A202">IFERROR(INDEX('Annex 2 Designated EHV charges'!$A$11:$A$260, MATCH(0, IF(ISBLANK('Annex 2 Designated EHV charges'!$A$11:$A$260),1, COUNTIF(A$4:$A201, 'Annex 2 Designated EHV charges'!$A$11:$A$260)),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
      <c r="A203" s="96" t="str">
        <f t="array" ref="A203">IFERROR(INDEX('Annex 2 Designated EHV charges'!$A$11:$A$260, MATCH(0, IF(ISBLANK('Annex 2 Designated EHV charges'!$A$11:$A$260),1, COUNTIF(A$4:$A202, 'Annex 2 Designated EHV charges'!$A$11:$A$260)),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
      <c r="A204" s="96" t="str">
        <f t="array" ref="A204">IFERROR(INDEX('Annex 2 Designated EHV charges'!$A$11:$A$260, MATCH(0, IF(ISBLANK('Annex 2 Designated EHV charges'!$A$11:$A$260),1, COUNTIF(A$4:$A203, 'Annex 2 Designated EHV charges'!$A$11:$A$260)),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
      <c r="A205" s="96" t="str">
        <f t="array" ref="A205">IFERROR(INDEX('Annex 2 Designated EHV charges'!$A$11:$A$260, MATCH(0, IF(ISBLANK('Annex 2 Designated EHV charges'!$A$11:$A$260),1, COUNTIF(A$4:$A204, 'Annex 2 Designated EHV charges'!$A$11:$A$260)),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
      <c r="A206" s="96" t="str">
        <f t="array" ref="A206">IFERROR(INDEX('Annex 2 Designated EHV charges'!$A$11:$A$260, MATCH(0, IF(ISBLANK('Annex 2 Designated EHV charges'!$A$11:$A$260),1, COUNTIF(A$4:$A205, 'Annex 2 Designated EHV charges'!$A$11:$A$260)),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
      <c r="A207" s="96" t="str">
        <f t="array" ref="A207">IFERROR(INDEX('Annex 2 Designated EHV charges'!$A$11:$A$260, MATCH(0, IF(ISBLANK('Annex 2 Designated EHV charges'!$A$11:$A$260),1, COUNTIF(A$4:$A206, 'Annex 2 Designated EHV charges'!$A$11:$A$260)),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
      <c r="A208" s="96" t="str">
        <f t="array" ref="A208">IFERROR(INDEX('Annex 2 Designated EHV charges'!$A$11:$A$260, MATCH(0, IF(ISBLANK('Annex 2 Designated EHV charges'!$A$11:$A$260),1, COUNTIF(A$4:$A207, 'Annex 2 Designated EHV charges'!$A$11:$A$260)),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
      <c r="A209" s="96" t="str">
        <f t="array" ref="A209">IFERROR(INDEX('Annex 2 Designated EHV charges'!$A$11:$A$260, MATCH(0, IF(ISBLANK('Annex 2 Designated EHV charges'!$A$11:$A$260),1, COUNTIF(A$4:$A208, 'Annex 2 Designated EHV charges'!$A$11:$A$260)),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
      <c r="A210" s="96" t="str">
        <f t="array" ref="A210">IFERROR(INDEX('Annex 2 Designated EHV charges'!$A$11:$A$260, MATCH(0, IF(ISBLANK('Annex 2 Designated EHV charges'!$A$11:$A$260),1, COUNTIF(A$4:$A209, 'Annex 2 Designated EHV charges'!$A$11:$A$260)),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
      <c r="A211" s="96" t="str">
        <f t="array" ref="A211">IFERROR(INDEX('Annex 2 Designated EHV charges'!$A$11:$A$260, MATCH(0, IF(ISBLANK('Annex 2 Designated EHV charges'!$A$11:$A$260),1, COUNTIF(A$4:$A210, 'Annex 2 Designated EHV charges'!$A$11:$A$260)),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
      <c r="A212" s="96" t="str">
        <f t="array" ref="A212">IFERROR(INDEX('Annex 2 Designated EHV charges'!$A$11:$A$260, MATCH(0, IF(ISBLANK('Annex 2 Designated EHV charges'!$A$11:$A$260),1, COUNTIF(A$4:$A211, 'Annex 2 Designated EHV charges'!$A$11:$A$260)),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
      <c r="A213" s="96" t="str">
        <f t="array" ref="A213">IFERROR(INDEX('Annex 2 Designated EHV charges'!$A$11:$A$260, MATCH(0, IF(ISBLANK('Annex 2 Designated EHV charges'!$A$11:$A$260),1, COUNTIF(A$4:$A212, 'Annex 2 Designated EHV charges'!$A$11:$A$260)),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
      <c r="A214" s="96" t="str">
        <f t="array" ref="A214">IFERROR(INDEX('Annex 2 Designated EHV charges'!$A$11:$A$260, MATCH(0, IF(ISBLANK('Annex 2 Designated EHV charges'!$A$11:$A$260),1, COUNTIF(A$4:$A213, 'Annex 2 Designated EHV charges'!$A$11:$A$260)),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
      <c r="A215" s="96" t="str">
        <f t="array" ref="A215">IFERROR(INDEX('Annex 2 Designated EHV charges'!$A$11:$A$260, MATCH(0, IF(ISBLANK('Annex 2 Designated EHV charges'!$A$11:$A$260),1, COUNTIF(A$4:$A214, 'Annex 2 Designated EHV charges'!$A$11:$A$260)),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
      <c r="A216" s="96" t="str">
        <f t="array" ref="A216">IFERROR(INDEX('Annex 2 Designated EHV charges'!$A$11:$A$260, MATCH(0, IF(ISBLANK('Annex 2 Designated EHV charges'!$A$11:$A$260),1, COUNTIF(A$4:$A215, 'Annex 2 Designated EHV charges'!$A$11:$A$260)),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
      <c r="A217" s="96" t="str">
        <f t="array" ref="A217">IFERROR(INDEX('Annex 2 Designated EHV charges'!$A$11:$A$260, MATCH(0, IF(ISBLANK('Annex 2 Designated EHV charges'!$A$11:$A$260),1, COUNTIF(A$4:$A216, 'Annex 2 Designated EHV charges'!$A$11:$A$260)),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
      <c r="A218" s="96" t="str">
        <f t="array" ref="A218">IFERROR(INDEX('Annex 2 Designated EHV charges'!$A$11:$A$260, MATCH(0, IF(ISBLANK('Annex 2 Designated EHV charges'!$A$11:$A$260),1, COUNTIF(A$4:$A217, 'Annex 2 Designated EHV charges'!$A$11:$A$260)),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
      <c r="A219" s="96" t="str">
        <f t="array" ref="A219">IFERROR(INDEX('Annex 2 Designated EHV charges'!$A$11:$A$260, MATCH(0, IF(ISBLANK('Annex 2 Designated EHV charges'!$A$11:$A$260),1, COUNTIF(A$4:$A218, 'Annex 2 Designated EHV charges'!$A$11:$A$260)),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
      <c r="A220" s="96" t="str">
        <f t="array" ref="A220">IFERROR(INDEX('Annex 2 Designated EHV charges'!$A$11:$A$260, MATCH(0, IF(ISBLANK('Annex 2 Designated EHV charges'!$A$11:$A$260),1, COUNTIF(A$4:$A219, 'Annex 2 Designated EHV charges'!$A$11:$A$260)),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
      <c r="A221" s="96" t="str">
        <f t="array" ref="A221">IFERROR(INDEX('Annex 2 Designated EHV charges'!$A$11:$A$260, MATCH(0, IF(ISBLANK('Annex 2 Designated EHV charges'!$A$11:$A$260),1, COUNTIF(A$4:$A220, 'Annex 2 Designated EHV charges'!$A$11:$A$260)),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
      <c r="A222" s="96" t="str">
        <f t="array" ref="A222">IFERROR(INDEX('Annex 2 Designated EHV charges'!$A$11:$A$260, MATCH(0, IF(ISBLANK('Annex 2 Designated EHV charges'!$A$11:$A$260),1, COUNTIF(A$4:$A221, 'Annex 2 Designated EHV charges'!$A$11:$A$260)),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
      <c r="A223" s="96" t="str">
        <f t="array" ref="A223">IFERROR(INDEX('Annex 2 Designated EHV charges'!$A$11:$A$260, MATCH(0, IF(ISBLANK('Annex 2 Designated EHV charges'!$A$11:$A$260),1, COUNTIF(A$4:$A222, 'Annex 2 Designated EHV charges'!$A$11:$A$260)),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
      <c r="A224" s="96" t="str">
        <f t="array" ref="A224">IFERROR(INDEX('Annex 2 Designated EHV charges'!$A$11:$A$260, MATCH(0, IF(ISBLANK('Annex 2 Designated EHV charges'!$A$11:$A$260),1, COUNTIF(A$4:$A223, 'Annex 2 Designated EHV charges'!$A$11:$A$260)),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
      <c r="A225" s="96" t="str">
        <f t="array" ref="A225">IFERROR(INDEX('Annex 2 Designated EHV charges'!$A$11:$A$260, MATCH(0, IF(ISBLANK('Annex 2 Designated EHV charges'!$A$11:$A$260),1, COUNTIF(A$4:$A224, 'Annex 2 Designated EHV charges'!$A$11:$A$260)),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
      <c r="A226" s="96" t="str">
        <f t="array" ref="A226">IFERROR(INDEX('Annex 2 Designated EHV charges'!$A$11:$A$260, MATCH(0, IF(ISBLANK('Annex 2 Designated EHV charges'!$A$11:$A$260),1, COUNTIF(A$4:$A225, 'Annex 2 Designated EHV charges'!$A$11:$A$260)),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
      <c r="A227" s="96" t="str">
        <f t="array" ref="A227">IFERROR(INDEX('Annex 2 Designated EHV charges'!$A$11:$A$260, MATCH(0, IF(ISBLANK('Annex 2 Designated EHV charges'!$A$11:$A$260),1, COUNTIF(A$4:$A226, 'Annex 2 Designated EHV charges'!$A$11:$A$260)),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
      <c r="A228" s="96" t="str">
        <f t="array" ref="A228">IFERROR(INDEX('Annex 2 Designated EHV charges'!$A$11:$A$260, MATCH(0, IF(ISBLANK('Annex 2 Designated EHV charges'!$A$11:$A$260),1, COUNTIF(A$4:$A227, 'Annex 2 Designated EHV charges'!$A$11:$A$260)),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
      <c r="A229" s="96" t="str">
        <f t="array" ref="A229">IFERROR(INDEX('Annex 2 Designated EHV charges'!$A$11:$A$260, MATCH(0, IF(ISBLANK('Annex 2 Designated EHV charges'!$A$11:$A$260),1, COUNTIF(A$4:$A228, 'Annex 2 Designated EHV charges'!$A$11:$A$260)),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
      <c r="A230" s="96" t="str">
        <f t="array" ref="A230">IFERROR(INDEX('Annex 2 Designated EHV charges'!$A$11:$A$260, MATCH(0, IF(ISBLANK('Annex 2 Designated EHV charges'!$A$11:$A$260),1, COUNTIF(A$4:$A229, 'Annex 2 Designated EHV charges'!$A$11:$A$260)),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
      <c r="A231" s="96" t="str">
        <f t="array" ref="A231">IFERROR(INDEX('Annex 2 Designated EHV charges'!$A$11:$A$260, MATCH(0, IF(ISBLANK('Annex 2 Designated EHV charges'!$A$11:$A$260),1, COUNTIF(A$4:$A230, 'Annex 2 Designated EHV charges'!$A$11:$A$260)),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
      <c r="A232" s="96" t="str">
        <f t="array" ref="A232">IFERROR(INDEX('Annex 2 Designated EHV charges'!$A$11:$A$260, MATCH(0, IF(ISBLANK('Annex 2 Designated EHV charges'!$A$11:$A$260),1, COUNTIF(A$4:$A231, 'Annex 2 Designated EHV charges'!$A$11:$A$260)),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
      <c r="A233" s="96" t="str">
        <f t="array" ref="A233">IFERROR(INDEX('Annex 2 Designated EHV charges'!$A$11:$A$260, MATCH(0, IF(ISBLANK('Annex 2 Designated EHV charges'!$A$11:$A$260),1, COUNTIF(A$4:$A232, 'Annex 2 Designated EHV charges'!$A$11:$A$260)),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
      <c r="A234" s="96" t="str">
        <f t="array" ref="A234">IFERROR(INDEX('Annex 2 Designated EHV charges'!$A$11:$A$260, MATCH(0, IF(ISBLANK('Annex 2 Designated EHV charges'!$A$11:$A$260),1, COUNTIF(A$4:$A233, 'Annex 2 Designated EHV charges'!$A$11:$A$260)),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
      <c r="A235" s="96" t="str">
        <f t="array" ref="A235">IFERROR(INDEX('Annex 2 Designated EHV charges'!$A$11:$A$260, MATCH(0, IF(ISBLANK('Annex 2 Designated EHV charges'!$A$11:$A$260),1, COUNTIF(A$4:$A234, 'Annex 2 Designated EHV charges'!$A$11:$A$260)),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
      <c r="A236" s="96" t="str">
        <f t="array" ref="A236">IFERROR(INDEX('Annex 2 Designated EHV charges'!$A$11:$A$260, MATCH(0, IF(ISBLANK('Annex 2 Designated EHV charges'!$A$11:$A$260),1, COUNTIF(A$4:$A235, 'Annex 2 Designated EHV charges'!$A$11:$A$260)),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
      <c r="A237" s="96" t="str">
        <f t="array" ref="A237">IFERROR(INDEX('Annex 2 Designated EHV charges'!$A$11:$A$260, MATCH(0, IF(ISBLANK('Annex 2 Designated EHV charges'!$A$11:$A$260),1, COUNTIF(A$4:$A236, 'Annex 2 Designated EHV charges'!$A$11:$A$260)),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
      <c r="A238" s="96" t="str">
        <f t="array" ref="A238">IFERROR(INDEX('Annex 2 Designated EHV charges'!$A$11:$A$260, MATCH(0, IF(ISBLANK('Annex 2 Designated EHV charges'!$A$11:$A$260),1, COUNTIF(A$4:$A237, 'Annex 2 Designated EHV charges'!$A$11:$A$260)),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
      <c r="A239" s="96" t="str">
        <f t="array" ref="A239">IFERROR(INDEX('Annex 2 Designated EHV charges'!$A$11:$A$260, MATCH(0, IF(ISBLANK('Annex 2 Designated EHV charges'!$A$11:$A$260),1, COUNTIF(A$4:$A238, 'Annex 2 Designated EHV charges'!$A$11:$A$260)),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
      <c r="A240" s="96" t="str">
        <f t="array" ref="A240">IFERROR(INDEX('Annex 2 Designated EHV charges'!$A$11:$A$260, MATCH(0, IF(ISBLANK('Annex 2 Designated EHV charges'!$A$11:$A$260),1, COUNTIF(A$4:$A239, 'Annex 2 Designated EHV charges'!$A$11:$A$260)),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
      <c r="A241" s="96" t="str">
        <f t="array" ref="A241">IFERROR(INDEX('Annex 2 Designated EHV charges'!$A$11:$A$260, MATCH(0, IF(ISBLANK('Annex 2 Designated EHV charges'!$A$11:$A$260),1, COUNTIF(A$4:$A240, 'Annex 2 Designated EHV charges'!$A$11:$A$260)),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
      <c r="A242" s="96" t="str">
        <f t="array" ref="A242">IFERROR(INDEX('Annex 2 Designated EHV charges'!$A$11:$A$260, MATCH(0, IF(ISBLANK('Annex 2 Designated EHV charges'!$A$11:$A$260),1, COUNTIF(A$4:$A241, 'Annex 2 Designated EHV charges'!$A$11:$A$260)),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
      <c r="A243" s="96" t="str">
        <f t="array" ref="A243">IFERROR(INDEX('Annex 2 Designated EHV charges'!$A$11:$A$260, MATCH(0, IF(ISBLANK('Annex 2 Designated EHV charges'!$A$11:$A$260),1, COUNTIF(A$4:$A242, 'Annex 2 Designated EHV charges'!$A$11:$A$260)),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
      <c r="A244" s="96" t="str">
        <f t="array" ref="A244">IFERROR(INDEX('Annex 2 Designated EHV charges'!$A$11:$A$260, MATCH(0, IF(ISBLANK('Annex 2 Designated EHV charges'!$A$11:$A$260),1, COUNTIF(A$4:$A243, 'Annex 2 Designated EHV charges'!$A$11:$A$260)),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
      <c r="A245" s="96" t="str">
        <f t="array" ref="A245">IFERROR(INDEX('Annex 2 Designated EHV charges'!$A$11:$A$260, MATCH(0, IF(ISBLANK('Annex 2 Designated EHV charges'!$A$11:$A$260),1, COUNTIF(A$4:$A244, 'Annex 2 Designated EHV charges'!$A$11:$A$260)),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
      <c r="A246" s="96" t="str">
        <f t="array" ref="A246">IFERROR(INDEX('Annex 2 Designated EHV charges'!$A$11:$A$260, MATCH(0, IF(ISBLANK('Annex 2 Designated EHV charges'!$A$11:$A$260),1, COUNTIF(A$4:$A245, 'Annex 2 Designated EHV charges'!$A$11:$A$260)),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
      <c r="A247" s="96" t="str">
        <f t="array" ref="A247">IFERROR(INDEX('Annex 2 Designated EHV charges'!$A$11:$A$260, MATCH(0, IF(ISBLANK('Annex 2 Designated EHV charges'!$A$11:$A$260),1, COUNTIF(A$4:$A246, 'Annex 2 Designated EHV charges'!$A$11:$A$260)),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
      <c r="A248" s="96" t="str">
        <f t="array" ref="A248">IFERROR(INDEX('Annex 2 Designated EHV charges'!$A$11:$A$260, MATCH(0, IF(ISBLANK('Annex 2 Designated EHV charges'!$A$11:$A$260),1, COUNTIF(A$4:$A247, 'Annex 2 Designated EHV charges'!$A$11:$A$260)),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
      <c r="A249" s="96" t="str">
        <f t="array" ref="A249">IFERROR(INDEX('Annex 2 Designated EHV charges'!$A$11:$A$260, MATCH(0, IF(ISBLANK('Annex 2 Designated EHV charges'!$A$11:$A$260),1, COUNTIF(A$4:$A248, 'Annex 2 Designated EHV charges'!$A$11:$A$260)),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
      <c r="A250" s="96" t="str">
        <f t="array" ref="A250">IFERROR(INDEX('Annex 2 Designated EHV charges'!$A$11:$A$260, MATCH(0, IF(ISBLANK('Annex 2 Designated EHV charges'!$A$11:$A$260),1, COUNTIF(A$4:$A249, 'Annex 2 Designated EHV charges'!$A$11:$A$260)),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row r="251" spans="1:8" x14ac:dyDescent="0.2">
      <c r="A251" s="96" t="str">
        <f t="array" ref="A251">IFERROR(INDEX('Annex 2 Designated EHV charges'!$A$11:$A$260, MATCH(0, IF(ISBLANK('Annex 2 Designated EHV charges'!$A$11:$A$260),1, COUNTIF(A$4:$A250, 'Annex 2 Designated EHV charges'!$A$11:$A$260)),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row>
    <row r="252" spans="1:8" x14ac:dyDescent="0.2">
      <c r="A252" s="96" t="str">
        <f t="array" ref="A252">IFERROR(INDEX('Annex 2 Designated EHV charges'!$A$11:$A$260, MATCH(0, IF(ISBLANK('Annex 2 Designated EHV charges'!$A$11:$A$260),1, COUNTIF(A$4:$A251, 'Annex 2 Designated EHV charges'!$A$11:$A$260)),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row>
    <row r="253" spans="1:8" x14ac:dyDescent="0.2">
      <c r="A253" s="96" t="str">
        <f t="array" ref="A253">IFERROR(INDEX('Annex 2 Designated EHV charges'!$A$11:$A$260, MATCH(0, IF(ISBLANK('Annex 2 Designated EHV charges'!$A$11:$A$260),1, COUNTIF(A$4:$A252, 'Annex 2 Designated EHV charges'!$A$11:$A$260)),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row>
    <row r="254" spans="1:8" x14ac:dyDescent="0.2">
      <c r="A254" s="96" t="str">
        <f t="array" ref="A254">IFERROR(INDEX('Annex 2 Designated EHV charges'!$A$11:$A$260, MATCH(0, IF(ISBLANK('Annex 2 Designated EHV charges'!$A$11:$A$260),1, COUNTIF(A$4:$A253, 'Annex 2 Designated EHV charges'!$A$11:$A$260)),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row>
  </sheetData>
  <autoFilter ref="A4:H254" xr:uid="{00000000-0001-0000-03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N11" sqref="N11"/>
    </sheetView>
  </sheetViews>
  <sheetFormatPr defaultColWidth="9.140625" defaultRowHeight="12.75" x14ac:dyDescent="0.2"/>
  <cols>
    <col min="1" max="1" width="14.7109375" style="52" customWidth="1"/>
    <col min="2" max="2" width="8.7109375" style="52"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6384" width="9.140625" style="52"/>
  </cols>
  <sheetData>
    <row r="1" spans="1:15" ht="66.75" customHeight="1" x14ac:dyDescent="0.2">
      <c r="A1" s="263" t="s">
        <v>96</v>
      </c>
      <c r="B1" s="263"/>
      <c r="C1" s="263"/>
      <c r="D1" s="263"/>
      <c r="E1" s="263"/>
      <c r="F1" s="263"/>
      <c r="G1" s="263"/>
      <c r="H1" s="263"/>
    </row>
    <row r="2" spans="1:15" s="53" customFormat="1" ht="25.5" customHeight="1" x14ac:dyDescent="0.2">
      <c r="A2" s="256" t="str">
        <f>Overview!B4&amp; " - Effective from "&amp;Overview!D4&amp;" - "&amp;Overview!E4&amp;" Designated EHV export charges"</f>
        <v>VPEN GSP_N - Effective from 1 April 2027 - Final Designated EHV export charges</v>
      </c>
      <c r="B2" s="257"/>
      <c r="C2" s="257"/>
      <c r="D2" s="257"/>
      <c r="E2" s="257"/>
      <c r="F2" s="257"/>
      <c r="G2" s="257"/>
      <c r="H2" s="258"/>
    </row>
    <row r="3" spans="1:15" s="85" customFormat="1" ht="18" x14ac:dyDescent="0.2">
      <c r="A3" s="89"/>
      <c r="B3" s="89"/>
      <c r="C3" s="89"/>
      <c r="D3" s="90"/>
      <c r="E3" s="216"/>
      <c r="F3" s="216"/>
      <c r="G3" s="216"/>
      <c r="H3" s="216"/>
      <c r="I3" s="84"/>
      <c r="J3" s="84"/>
      <c r="K3" s="84"/>
      <c r="L3" s="84"/>
      <c r="M3" s="84"/>
      <c r="N3" s="84"/>
      <c r="O3" s="84"/>
    </row>
    <row r="4" spans="1:15" ht="60.75" customHeight="1" x14ac:dyDescent="0.2">
      <c r="A4" s="54" t="s">
        <v>80</v>
      </c>
      <c r="B4" s="55" t="s">
        <v>786</v>
      </c>
      <c r="C4" s="54" t="s">
        <v>57</v>
      </c>
      <c r="D4" s="56" t="s">
        <v>50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x14ac:dyDescent="0.2">
      <c r="A5" s="97" t="str">
        <f t="array" ref="A5">IFERROR(INDEX('Annex 2 Designated EHV charges'!$D$11:$D$260, MATCH(0, IF(ISBLANK('Annex 2 Designated EHV charges'!$D$11:$D$260),1, COUNTIF(A$4:$A4, 'Annex 2 Designated EHV charges'!$D$11:$D$260)),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charges'!$D:$O,10,FALSE)=0,"",VLOOKUP($A5,'Annex 2 Designated EHV charges'!$D:$O,10,FALSE)),"")</f>
        <v/>
      </c>
      <c r="F5" s="99" t="str">
        <f>IFERROR(IF(VLOOKUP($A5,'Annex 2 Designated EHV charges'!$D:$O,11,FALSE)=0,"",VLOOKUP($A5,'Annex 2 Designated EHV charges'!$D:$O,11,FALSE)),"")</f>
        <v/>
      </c>
      <c r="G5" s="100" t="str">
        <f>IFERROR(IF(VLOOKUP($A5,'Annex 2 Designated EHV charges'!$D:$O,12,FALSE)=0,"",VLOOKUP($A5,'Annex 2 Designated EHV charges'!$D:$O,12,FALSE)),"")</f>
        <v/>
      </c>
      <c r="H5" s="100" t="str">
        <f>IFERROR(IF(VLOOKUP($A5,'Annex 2 Designated EHV charges'!$D:$P,13,FALSE)=0,"",VLOOKUP($A5,'Annex 2 Designated EHV charges'!$D:$P,13,FALSE)),"")</f>
        <v/>
      </c>
    </row>
    <row r="6" spans="1:15" ht="12.75" customHeight="1" x14ac:dyDescent="0.2">
      <c r="A6" s="97" t="str">
        <f t="array" ref="A6">IFERROR(INDEX('Annex 2 Designated EHV charges'!$D$11:$D$260, MATCH(0, IF(ISBLANK('Annex 2 Designated EHV charges'!$D$11:$D$260),1, COUNTIF(A$4:$A5, 'Annex 2 Designated EHV charges'!$D$11:$D$260)),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charges'!$D:$O,10,FALSE)=0,"",VLOOKUP($A6,'Annex 2 Designated EHV charges'!$D:$O,10,FALSE)),"")</f>
        <v/>
      </c>
      <c r="F6" s="99" t="str">
        <f>IFERROR(IF(VLOOKUP($A6,'Annex 2 Designated EHV charges'!$D:$O,11,FALSE)=0,"",VLOOKUP($A6,'Annex 2 Designated EHV charges'!$D:$O,11,FALSE)),"")</f>
        <v/>
      </c>
      <c r="G6" s="100" t="str">
        <f>IFERROR(IF(VLOOKUP($A6,'Annex 2 Designated EHV charges'!$D:$O,12,FALSE)=0,"",VLOOKUP($A6,'Annex 2 Designated EHV charges'!$D:$O,12,FALSE)),"")</f>
        <v/>
      </c>
      <c r="H6" s="100" t="str">
        <f>IFERROR(IF(VLOOKUP($A6,'Annex 2 Designated EHV charges'!$D:$P,13,FALSE)=0,"",VLOOKUP($A6,'Annex 2 Designated EHV charges'!$D:$P,13,FALSE)),"")</f>
        <v/>
      </c>
    </row>
    <row r="7" spans="1:15" ht="12.75" customHeight="1" x14ac:dyDescent="0.2">
      <c r="A7" s="97" t="str">
        <f t="array" ref="A7">IFERROR(INDEX('Annex 2 Designated EHV charges'!$D$11:$D$260, MATCH(0, IF(ISBLANK('Annex 2 Designated EHV charges'!$D$11:$D$260),1, COUNTIF(A$4:$A6, 'Annex 2 Designated EHV charges'!$D$11:$D$260)),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charges'!$D:$O,10,FALSE)=0,"",VLOOKUP($A7,'Annex 2 Designated EHV charges'!$D:$O,10,FALSE)),"")</f>
        <v/>
      </c>
      <c r="F7" s="99" t="str">
        <f>IFERROR(IF(VLOOKUP($A7,'Annex 2 Designated EHV charges'!$D:$O,11,FALSE)=0,"",VLOOKUP($A7,'Annex 2 Designated EHV charges'!$D:$O,11,FALSE)),"")</f>
        <v/>
      </c>
      <c r="G7" s="100" t="str">
        <f>IFERROR(IF(VLOOKUP($A7,'Annex 2 Designated EHV charges'!$D:$O,12,FALSE)=0,"",VLOOKUP($A7,'Annex 2 Designated EHV charges'!$D:$O,12,FALSE)),"")</f>
        <v/>
      </c>
      <c r="H7" s="100" t="str">
        <f>IFERROR(IF(VLOOKUP($A7,'Annex 2 Designated EHV charges'!$D:$P,13,FALSE)=0,"",VLOOKUP($A7,'Annex 2 Designated EHV charges'!$D:$P,13,FALSE)),"")</f>
        <v/>
      </c>
    </row>
    <row r="8" spans="1:15" ht="12.75" customHeight="1" x14ac:dyDescent="0.2">
      <c r="A8" s="97" t="str">
        <f t="array" ref="A8">IFERROR(INDEX('Annex 2 Designated EHV charges'!$D$11:$D$260, MATCH(0, IF(ISBLANK('Annex 2 Designated EHV charges'!$D$11:$D$260),1, COUNTIF(A$4:$A7, 'Annex 2 Designated EHV charges'!$D$11:$D$260)),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charges'!$D:$O,10,FALSE)=0,"",VLOOKUP($A8,'Annex 2 Designated EHV charges'!$D:$O,10,FALSE)),"")</f>
        <v/>
      </c>
      <c r="F8" s="99" t="str">
        <f>IFERROR(IF(VLOOKUP($A8,'Annex 2 Designated EHV charges'!$D:$O,11,FALSE)=0,"",VLOOKUP($A8,'Annex 2 Designated EHV charges'!$D:$O,11,FALSE)),"")</f>
        <v/>
      </c>
      <c r="G8" s="100" t="str">
        <f>IFERROR(IF(VLOOKUP($A8,'Annex 2 Designated EHV charges'!$D:$O,12,FALSE)=0,"",VLOOKUP($A8,'Annex 2 Designated EHV charges'!$D:$O,12,FALSE)),"")</f>
        <v/>
      </c>
      <c r="H8" s="100" t="str">
        <f>IFERROR(IF(VLOOKUP($A8,'Annex 2 Designated EHV charges'!$D:$P,13,FALSE)=0,"",VLOOKUP($A8,'Annex 2 Designated EHV charges'!$D:$P,13,FALSE)),"")</f>
        <v/>
      </c>
    </row>
    <row r="9" spans="1:15" ht="12.75" customHeight="1" x14ac:dyDescent="0.2">
      <c r="A9" s="97" t="str">
        <f t="array" ref="A9">IFERROR(INDEX('Annex 2 Designated EHV charges'!$D$11:$D$260, MATCH(0, IF(ISBLANK('Annex 2 Designated EHV charges'!$D$11:$D$260),1, COUNTIF(A$4:$A8, 'Annex 2 Designated EHV charges'!$D$11:$D$260)),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charges'!$D:$O,10,FALSE)=0,"",VLOOKUP($A9,'Annex 2 Designated EHV charges'!$D:$O,10,FALSE)),"")</f>
        <v/>
      </c>
      <c r="F9" s="99" t="str">
        <f>IFERROR(IF(VLOOKUP($A9,'Annex 2 Designated EHV charges'!$D:$O,11,FALSE)=0,"",VLOOKUP($A9,'Annex 2 Designated EHV charges'!$D:$O,11,FALSE)),"")</f>
        <v/>
      </c>
      <c r="G9" s="100" t="str">
        <f>IFERROR(IF(VLOOKUP($A9,'Annex 2 Designated EHV charges'!$D:$O,12,FALSE)=0,"",VLOOKUP($A9,'Annex 2 Designated EHV charges'!$D:$O,12,FALSE)),"")</f>
        <v/>
      </c>
      <c r="H9" s="100" t="str">
        <f>IFERROR(IF(VLOOKUP($A9,'Annex 2 Designated EHV charges'!$D:$P,13,FALSE)=0,"",VLOOKUP($A9,'Annex 2 Designated EHV charges'!$D:$P,13,FALSE)),"")</f>
        <v/>
      </c>
    </row>
    <row r="10" spans="1:15" ht="12.75" customHeight="1" x14ac:dyDescent="0.2">
      <c r="A10" s="97" t="str">
        <f t="array" ref="A10">IFERROR(INDEX('Annex 2 Designated EHV charges'!$D$11:$D$260, MATCH(0, IF(ISBLANK('Annex 2 Designated EHV charges'!$D$11:$D$260),1, COUNTIF(A$4:$A9, 'Annex 2 Designated EHV charges'!$D$11:$D$260)),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charges'!$D:$O,10,FALSE)=0,"",VLOOKUP($A10,'Annex 2 Designated EHV charges'!$D:$O,10,FALSE)),"")</f>
        <v/>
      </c>
      <c r="F10" s="99" t="str">
        <f>IFERROR(IF(VLOOKUP($A10,'Annex 2 Designated EHV charges'!$D:$O,11,FALSE)=0,"",VLOOKUP($A10,'Annex 2 Designated EHV charges'!$D:$O,11,FALSE)),"")</f>
        <v/>
      </c>
      <c r="G10" s="100" t="str">
        <f>IFERROR(IF(VLOOKUP($A10,'Annex 2 Designated EHV charges'!$D:$O,12,FALSE)=0,"",VLOOKUP($A10,'Annex 2 Designated EHV charges'!$D:$O,12,FALSE)),"")</f>
        <v/>
      </c>
      <c r="H10" s="100" t="str">
        <f>IFERROR(IF(VLOOKUP($A10,'Annex 2 Designated EHV charges'!$D:$P,13,FALSE)=0,"",VLOOKUP($A10,'Annex 2 Designated EHV charges'!$D:$P,13,FALSE)),"")</f>
        <v/>
      </c>
    </row>
    <row r="11" spans="1:15" ht="12.75" customHeight="1" x14ac:dyDescent="0.2">
      <c r="A11" s="97" t="str">
        <f t="array" ref="A11">IFERROR(INDEX('Annex 2 Designated EHV charges'!$D$11:$D$260, MATCH(0, IF(ISBLANK('Annex 2 Designated EHV charges'!$D$11:$D$260),1, COUNTIF(A$4:$A10, 'Annex 2 Designated EHV charges'!$D$11:$D$260)),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charges'!$D:$O,10,FALSE)=0,"",VLOOKUP($A11,'Annex 2 Designated EHV charges'!$D:$O,10,FALSE)),"")</f>
        <v/>
      </c>
      <c r="F11" s="99" t="str">
        <f>IFERROR(IF(VLOOKUP($A11,'Annex 2 Designated EHV charges'!$D:$O,11,FALSE)=0,"",VLOOKUP($A11,'Annex 2 Designated EHV charges'!$D:$O,11,FALSE)),"")</f>
        <v/>
      </c>
      <c r="G11" s="100" t="str">
        <f>IFERROR(IF(VLOOKUP($A11,'Annex 2 Designated EHV charges'!$D:$O,12,FALSE)=0,"",VLOOKUP($A11,'Annex 2 Designated EHV charges'!$D:$O,12,FALSE)),"")</f>
        <v/>
      </c>
      <c r="H11" s="100" t="str">
        <f>IFERROR(IF(VLOOKUP($A11,'Annex 2 Designated EHV charges'!$D:$P,13,FALSE)=0,"",VLOOKUP($A11,'Annex 2 Designated EHV charges'!$D:$P,13,FALSE)),"")</f>
        <v/>
      </c>
    </row>
    <row r="12" spans="1:15" ht="12.75" customHeight="1" x14ac:dyDescent="0.2">
      <c r="A12" s="97" t="str">
        <f t="array" ref="A12">IFERROR(INDEX('Annex 2 Designated EHV charges'!$D$11:$D$260, MATCH(0, IF(ISBLANK('Annex 2 Designated EHV charges'!$D$11:$D$260),1, COUNTIF(A$4:$A11, 'Annex 2 Designated EHV charges'!$D$11:$D$260)),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charges'!$D:$O,10,FALSE)=0,"",VLOOKUP($A12,'Annex 2 Designated EHV charges'!$D:$O,10,FALSE)),"")</f>
        <v/>
      </c>
      <c r="F12" s="99" t="str">
        <f>IFERROR(IF(VLOOKUP($A12,'Annex 2 Designated EHV charges'!$D:$O,11,FALSE)=0,"",VLOOKUP($A12,'Annex 2 Designated EHV charges'!$D:$O,11,FALSE)),"")</f>
        <v/>
      </c>
      <c r="G12" s="100" t="str">
        <f>IFERROR(IF(VLOOKUP($A12,'Annex 2 Designated EHV charges'!$D:$O,12,FALSE)=0,"",VLOOKUP($A12,'Annex 2 Designated EHV charges'!$D:$O,12,FALSE)),"")</f>
        <v/>
      </c>
      <c r="H12" s="100" t="str">
        <f>IFERROR(IF(VLOOKUP($A12,'Annex 2 Designated EHV charges'!$D:$P,13,FALSE)=0,"",VLOOKUP($A12,'Annex 2 Designated EHV charges'!$D:$P,13,FALSE)),"")</f>
        <v/>
      </c>
    </row>
    <row r="13" spans="1:15" ht="12.75" customHeight="1" x14ac:dyDescent="0.2">
      <c r="A13" s="97" t="str">
        <f t="array" ref="A13">IFERROR(INDEX('Annex 2 Designated EHV charges'!$D$11:$D$260, MATCH(0, IF(ISBLANK('Annex 2 Designated EHV charges'!$D$11:$D$260),1, COUNTIF(A$4:$A12, 'Annex 2 Designated EHV charges'!$D$11:$D$260)),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charges'!$D:$O,10,FALSE)=0,"",VLOOKUP($A13,'Annex 2 Designated EHV charges'!$D:$O,10,FALSE)),"")</f>
        <v/>
      </c>
      <c r="F13" s="99" t="str">
        <f>IFERROR(IF(VLOOKUP($A13,'Annex 2 Designated EHV charges'!$D:$O,11,FALSE)=0,"",VLOOKUP($A13,'Annex 2 Designated EHV charges'!$D:$O,11,FALSE)),"")</f>
        <v/>
      </c>
      <c r="G13" s="100" t="str">
        <f>IFERROR(IF(VLOOKUP($A13,'Annex 2 Designated EHV charges'!$D:$O,12,FALSE)=0,"",VLOOKUP($A13,'Annex 2 Designated EHV charges'!$D:$O,12,FALSE)),"")</f>
        <v/>
      </c>
      <c r="H13" s="100" t="str">
        <f>IFERROR(IF(VLOOKUP($A13,'Annex 2 Designated EHV charges'!$D:$P,13,FALSE)=0,"",VLOOKUP($A13,'Annex 2 Designated EHV charges'!$D:$P,13,FALSE)),"")</f>
        <v/>
      </c>
    </row>
    <row r="14" spans="1:15" ht="12.75" customHeight="1" x14ac:dyDescent="0.2">
      <c r="A14" s="97" t="str">
        <f t="array" ref="A14">IFERROR(INDEX('Annex 2 Designated EHV charges'!$D$11:$D$260, MATCH(0, IF(ISBLANK('Annex 2 Designated EHV charges'!$D$11:$D$260),1, COUNTIF(A$4:$A13, 'Annex 2 Designated EHV charges'!$D$11:$D$260)),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charges'!$D:$O,10,FALSE)=0,"",VLOOKUP($A14,'Annex 2 Designated EHV charges'!$D:$O,10,FALSE)),"")</f>
        <v/>
      </c>
      <c r="F14" s="99" t="str">
        <f>IFERROR(IF(VLOOKUP($A14,'Annex 2 Designated EHV charges'!$D:$O,11,FALSE)=0,"",VLOOKUP($A14,'Annex 2 Designated EHV charges'!$D:$O,11,FALSE)),"")</f>
        <v/>
      </c>
      <c r="G14" s="100" t="str">
        <f>IFERROR(IF(VLOOKUP($A14,'Annex 2 Designated EHV charges'!$D:$O,12,FALSE)=0,"",VLOOKUP($A14,'Annex 2 Designated EHV charges'!$D:$O,12,FALSE)),"")</f>
        <v/>
      </c>
      <c r="H14" s="100" t="str">
        <f>IFERROR(IF(VLOOKUP($A14,'Annex 2 Designated EHV charges'!$D:$P,13,FALSE)=0,"",VLOOKUP($A14,'Annex 2 Designated EHV charges'!$D:$P,13,FALSE)),"")</f>
        <v/>
      </c>
    </row>
    <row r="15" spans="1:15" ht="12.75" customHeight="1" x14ac:dyDescent="0.2">
      <c r="A15" s="97" t="str">
        <f t="array" ref="A15">IFERROR(INDEX('Annex 2 Designated EHV charges'!$D$11:$D$260, MATCH(0, IF(ISBLANK('Annex 2 Designated EHV charges'!$D$11:$D$260),1, COUNTIF(A$4:$A14, 'Annex 2 Designated EHV charges'!$D$11:$D$260)),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charges'!$D:$O,10,FALSE)=0,"",VLOOKUP($A15,'Annex 2 Designated EHV charges'!$D:$O,10,FALSE)),"")</f>
        <v/>
      </c>
      <c r="F15" s="99" t="str">
        <f>IFERROR(IF(VLOOKUP($A15,'Annex 2 Designated EHV charges'!$D:$O,11,FALSE)=0,"",VLOOKUP($A15,'Annex 2 Designated EHV charges'!$D:$O,11,FALSE)),"")</f>
        <v/>
      </c>
      <c r="G15" s="100" t="str">
        <f>IFERROR(IF(VLOOKUP($A15,'Annex 2 Designated EHV charges'!$D:$O,12,FALSE)=0,"",VLOOKUP($A15,'Annex 2 Designated EHV charges'!$D:$O,12,FALSE)),"")</f>
        <v/>
      </c>
      <c r="H15" s="100" t="str">
        <f>IFERROR(IF(VLOOKUP($A15,'Annex 2 Designated EHV charges'!$D:$P,13,FALSE)=0,"",VLOOKUP($A15,'Annex 2 Designated EHV charges'!$D:$P,13,FALSE)),"")</f>
        <v/>
      </c>
    </row>
    <row r="16" spans="1:15" ht="12.75" customHeight="1" x14ac:dyDescent="0.2">
      <c r="A16" s="97" t="str">
        <f t="array" ref="A16">IFERROR(INDEX('Annex 2 Designated EHV charges'!$D$11:$D$260, MATCH(0, IF(ISBLANK('Annex 2 Designated EHV charges'!$D$11:$D$260),1, COUNTIF(A$4:$A15, 'Annex 2 Designated EHV charges'!$D$11:$D$260)),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charges'!$D:$O,10,FALSE)=0,"",VLOOKUP($A16,'Annex 2 Designated EHV charges'!$D:$O,10,FALSE)),"")</f>
        <v/>
      </c>
      <c r="F16" s="99" t="str">
        <f>IFERROR(IF(VLOOKUP($A16,'Annex 2 Designated EHV charges'!$D:$O,11,FALSE)=0,"",VLOOKUP($A16,'Annex 2 Designated EHV charges'!$D:$O,11,FALSE)),"")</f>
        <v/>
      </c>
      <c r="G16" s="100" t="str">
        <f>IFERROR(IF(VLOOKUP($A16,'Annex 2 Designated EHV charges'!$D:$O,12,FALSE)=0,"",VLOOKUP($A16,'Annex 2 Designated EHV charges'!$D:$O,12,FALSE)),"")</f>
        <v/>
      </c>
      <c r="H16" s="100" t="str">
        <f>IFERROR(IF(VLOOKUP($A16,'Annex 2 Designated EHV charges'!$D:$P,13,FALSE)=0,"",VLOOKUP($A16,'Annex 2 Designated EHV charges'!$D:$P,13,FALSE)),"")</f>
        <v/>
      </c>
    </row>
    <row r="17" spans="1:8" ht="12.75" customHeight="1" x14ac:dyDescent="0.2">
      <c r="A17" s="97" t="str">
        <f t="array" ref="A17">IFERROR(INDEX('Annex 2 Designated EHV charges'!$D$11:$D$260, MATCH(0, IF(ISBLANK('Annex 2 Designated EHV charges'!$D$11:$D$260),1, COUNTIF(A$4:$A16, 'Annex 2 Designated EHV charges'!$D$11:$D$260)),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charges'!$D:$O,10,FALSE)=0,"",VLOOKUP($A17,'Annex 2 Designated EHV charges'!$D:$O,10,FALSE)),"")</f>
        <v/>
      </c>
      <c r="F17" s="99" t="str">
        <f>IFERROR(IF(VLOOKUP($A17,'Annex 2 Designated EHV charges'!$D:$O,11,FALSE)=0,"",VLOOKUP($A17,'Annex 2 Designated EHV charges'!$D:$O,11,FALSE)),"")</f>
        <v/>
      </c>
      <c r="G17" s="100" t="str">
        <f>IFERROR(IF(VLOOKUP($A17,'Annex 2 Designated EHV charges'!$D:$O,12,FALSE)=0,"",VLOOKUP($A17,'Annex 2 Designated EHV charges'!$D:$O,12,FALSE)),"")</f>
        <v/>
      </c>
      <c r="H17" s="100" t="str">
        <f>IFERROR(IF(VLOOKUP($A17,'Annex 2 Designated EHV charges'!$D:$P,13,FALSE)=0,"",VLOOKUP($A17,'Annex 2 Designated EHV charges'!$D:$P,13,FALSE)),"")</f>
        <v/>
      </c>
    </row>
    <row r="18" spans="1:8" ht="12.75" customHeight="1" x14ac:dyDescent="0.2">
      <c r="A18" s="97" t="str">
        <f t="array" ref="A18">IFERROR(INDEX('Annex 2 Designated EHV charges'!$D$11:$D$260, MATCH(0, IF(ISBLANK('Annex 2 Designated EHV charges'!$D$11:$D$260),1, COUNTIF(A$4:$A17, 'Annex 2 Designated EHV charges'!$D$11:$D$260)),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charges'!$D:$O,10,FALSE)=0,"",VLOOKUP($A18,'Annex 2 Designated EHV charges'!$D:$O,10,FALSE)),"")</f>
        <v/>
      </c>
      <c r="F18" s="99" t="str">
        <f>IFERROR(IF(VLOOKUP($A18,'Annex 2 Designated EHV charges'!$D:$O,11,FALSE)=0,"",VLOOKUP($A18,'Annex 2 Designated EHV charges'!$D:$O,11,FALSE)),"")</f>
        <v/>
      </c>
      <c r="G18" s="100" t="str">
        <f>IFERROR(IF(VLOOKUP($A18,'Annex 2 Designated EHV charges'!$D:$O,12,FALSE)=0,"",VLOOKUP($A18,'Annex 2 Designated EHV charges'!$D:$O,12,FALSE)),"")</f>
        <v/>
      </c>
      <c r="H18" s="100" t="str">
        <f>IFERROR(IF(VLOOKUP($A18,'Annex 2 Designated EHV charges'!$D:$P,13,FALSE)=0,"",VLOOKUP($A18,'Annex 2 Designated EHV charges'!$D:$P,13,FALSE)),"")</f>
        <v/>
      </c>
    </row>
    <row r="19" spans="1:8" ht="12.75" customHeight="1" x14ac:dyDescent="0.2">
      <c r="A19" s="97" t="str">
        <f t="array" ref="A19">IFERROR(INDEX('Annex 2 Designated EHV charges'!$D$11:$D$260, MATCH(0, IF(ISBLANK('Annex 2 Designated EHV charges'!$D$11:$D$260),1, COUNTIF(A$4:$A18, 'Annex 2 Designated EHV charges'!$D$11:$D$260)),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charges'!$D:$O,10,FALSE)=0,"",VLOOKUP($A19,'Annex 2 Designated EHV charges'!$D:$O,10,FALSE)),"")</f>
        <v/>
      </c>
      <c r="F19" s="99" t="str">
        <f>IFERROR(IF(VLOOKUP($A19,'Annex 2 Designated EHV charges'!$D:$O,11,FALSE)=0,"",VLOOKUP($A19,'Annex 2 Designated EHV charges'!$D:$O,11,FALSE)),"")</f>
        <v/>
      </c>
      <c r="G19" s="100" t="str">
        <f>IFERROR(IF(VLOOKUP($A19,'Annex 2 Designated EHV charges'!$D:$O,12,FALSE)=0,"",VLOOKUP($A19,'Annex 2 Designated EHV charges'!$D:$O,12,FALSE)),"")</f>
        <v/>
      </c>
      <c r="H19" s="100" t="str">
        <f>IFERROR(IF(VLOOKUP($A19,'Annex 2 Designated EHV charges'!$D:$P,13,FALSE)=0,"",VLOOKUP($A19,'Annex 2 Designated EHV charges'!$D:$P,13,FALSE)),"")</f>
        <v/>
      </c>
    </row>
    <row r="20" spans="1:8" ht="12.75" customHeight="1" x14ac:dyDescent="0.2">
      <c r="A20" s="97" t="str">
        <f t="array" ref="A20">IFERROR(INDEX('Annex 2 Designated EHV charges'!$D$11:$D$260, MATCH(0, IF(ISBLANK('Annex 2 Designated EHV charges'!$D$11:$D$260),1, COUNTIF(A$4:$A19, 'Annex 2 Designated EHV charges'!$D$11:$D$260)),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charges'!$D:$O,10,FALSE)=0,"",VLOOKUP($A20,'Annex 2 Designated EHV charges'!$D:$O,10,FALSE)),"")</f>
        <v/>
      </c>
      <c r="F20" s="99" t="str">
        <f>IFERROR(IF(VLOOKUP($A20,'Annex 2 Designated EHV charges'!$D:$O,11,FALSE)=0,"",VLOOKUP($A20,'Annex 2 Designated EHV charges'!$D:$O,11,FALSE)),"")</f>
        <v/>
      </c>
      <c r="G20" s="100" t="str">
        <f>IFERROR(IF(VLOOKUP($A20,'Annex 2 Designated EHV charges'!$D:$O,12,FALSE)=0,"",VLOOKUP($A20,'Annex 2 Designated EHV charges'!$D:$O,12,FALSE)),"")</f>
        <v/>
      </c>
      <c r="H20" s="100" t="str">
        <f>IFERROR(IF(VLOOKUP($A20,'Annex 2 Designated EHV charges'!$D:$P,13,FALSE)=0,"",VLOOKUP($A20,'Annex 2 Designated EHV charges'!$D:$P,13,FALSE)),"")</f>
        <v/>
      </c>
    </row>
    <row r="21" spans="1:8" ht="12.75" customHeight="1" x14ac:dyDescent="0.2">
      <c r="A21" s="97" t="str">
        <f t="array" ref="A21">IFERROR(INDEX('Annex 2 Designated EHV charges'!$D$11:$D$260, MATCH(0, IF(ISBLANK('Annex 2 Designated EHV charges'!$D$11:$D$260),1, COUNTIF(A$4:$A20, 'Annex 2 Designated EHV charges'!$D$11:$D$260)),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charges'!$D:$O,10,FALSE)=0,"",VLOOKUP($A21,'Annex 2 Designated EHV charges'!$D:$O,10,FALSE)),"")</f>
        <v/>
      </c>
      <c r="F21" s="99" t="str">
        <f>IFERROR(IF(VLOOKUP($A21,'Annex 2 Designated EHV charges'!$D:$O,11,FALSE)=0,"",VLOOKUP($A21,'Annex 2 Designated EHV charges'!$D:$O,11,FALSE)),"")</f>
        <v/>
      </c>
      <c r="G21" s="100" t="str">
        <f>IFERROR(IF(VLOOKUP($A21,'Annex 2 Designated EHV charges'!$D:$O,12,FALSE)=0,"",VLOOKUP($A21,'Annex 2 Designated EHV charges'!$D:$O,12,FALSE)),"")</f>
        <v/>
      </c>
      <c r="H21" s="100" t="str">
        <f>IFERROR(IF(VLOOKUP($A21,'Annex 2 Designated EHV charges'!$D:$P,13,FALSE)=0,"",VLOOKUP($A21,'Annex 2 Designated EHV charges'!$D:$P,13,FALSE)),"")</f>
        <v/>
      </c>
    </row>
    <row r="22" spans="1:8" ht="12.75" customHeight="1" x14ac:dyDescent="0.2">
      <c r="A22" s="97" t="str">
        <f t="array" ref="A22">IFERROR(INDEX('Annex 2 Designated EHV charges'!$D$11:$D$260, MATCH(0, IF(ISBLANK('Annex 2 Designated EHV charges'!$D$11:$D$260),1, COUNTIF(A$4:$A21, 'Annex 2 Designated EHV charges'!$D$11:$D$260)),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charges'!$D:$O,10,FALSE)=0,"",VLOOKUP($A22,'Annex 2 Designated EHV charges'!$D:$O,10,FALSE)),"")</f>
        <v/>
      </c>
      <c r="F22" s="99" t="str">
        <f>IFERROR(IF(VLOOKUP($A22,'Annex 2 Designated EHV charges'!$D:$O,11,FALSE)=0,"",VLOOKUP($A22,'Annex 2 Designated EHV charges'!$D:$O,11,FALSE)),"")</f>
        <v/>
      </c>
      <c r="G22" s="100" t="str">
        <f>IFERROR(IF(VLOOKUP($A22,'Annex 2 Designated EHV charges'!$D:$O,12,FALSE)=0,"",VLOOKUP($A22,'Annex 2 Designated EHV charges'!$D:$O,12,FALSE)),"")</f>
        <v/>
      </c>
      <c r="H22" s="100" t="str">
        <f>IFERROR(IF(VLOOKUP($A22,'Annex 2 Designated EHV charges'!$D:$P,13,FALSE)=0,"",VLOOKUP($A22,'Annex 2 Designated EHV charges'!$D:$P,13,FALSE)),"")</f>
        <v/>
      </c>
    </row>
    <row r="23" spans="1:8" ht="12.75" customHeight="1" x14ac:dyDescent="0.2">
      <c r="A23" s="97" t="str">
        <f t="array" ref="A23">IFERROR(INDEX('Annex 2 Designated EHV charges'!$D$11:$D$260, MATCH(0, IF(ISBLANK('Annex 2 Designated EHV charges'!$D$11:$D$260),1, COUNTIF(A$4:$A22, 'Annex 2 Designated EHV charges'!$D$11:$D$260)),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charges'!$D:$O,10,FALSE)=0,"",VLOOKUP($A23,'Annex 2 Designated EHV charges'!$D:$O,10,FALSE)),"")</f>
        <v/>
      </c>
      <c r="F23" s="99" t="str">
        <f>IFERROR(IF(VLOOKUP($A23,'Annex 2 Designated EHV charges'!$D:$O,11,FALSE)=0,"",VLOOKUP($A23,'Annex 2 Designated EHV charges'!$D:$O,11,FALSE)),"")</f>
        <v/>
      </c>
      <c r="G23" s="100" t="str">
        <f>IFERROR(IF(VLOOKUP($A23,'Annex 2 Designated EHV charges'!$D:$O,12,FALSE)=0,"",VLOOKUP($A23,'Annex 2 Designated EHV charges'!$D:$O,12,FALSE)),"")</f>
        <v/>
      </c>
      <c r="H23" s="100" t="str">
        <f>IFERROR(IF(VLOOKUP($A23,'Annex 2 Designated EHV charges'!$D:$P,13,FALSE)=0,"",VLOOKUP($A23,'Annex 2 Designated EHV charges'!$D:$P,13,FALSE)),"")</f>
        <v/>
      </c>
    </row>
    <row r="24" spans="1:8" ht="12.75" customHeight="1" x14ac:dyDescent="0.2">
      <c r="A24" s="97" t="str">
        <f t="array" ref="A24">IFERROR(INDEX('Annex 2 Designated EHV charges'!$D$11:$D$260, MATCH(0, IF(ISBLANK('Annex 2 Designated EHV charges'!$D$11:$D$260),1, COUNTIF(A$4:$A23, 'Annex 2 Designated EHV charges'!$D$11:$D$260)),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charges'!$D:$O,10,FALSE)=0,"",VLOOKUP($A24,'Annex 2 Designated EHV charges'!$D:$O,10,FALSE)),"")</f>
        <v/>
      </c>
      <c r="F24" s="99" t="str">
        <f>IFERROR(IF(VLOOKUP($A24,'Annex 2 Designated EHV charges'!$D:$O,11,FALSE)=0,"",VLOOKUP($A24,'Annex 2 Designated EHV charges'!$D:$O,11,FALSE)),"")</f>
        <v/>
      </c>
      <c r="G24" s="100" t="str">
        <f>IFERROR(IF(VLOOKUP($A24,'Annex 2 Designated EHV charges'!$D:$O,12,FALSE)=0,"",VLOOKUP($A24,'Annex 2 Designated EHV charges'!$D:$O,12,FALSE)),"")</f>
        <v/>
      </c>
      <c r="H24" s="100" t="str">
        <f>IFERROR(IF(VLOOKUP($A24,'Annex 2 Designated EHV charges'!$D:$P,13,FALSE)=0,"",VLOOKUP($A24,'Annex 2 Designated EHV charges'!$D:$P,13,FALSE)),"")</f>
        <v/>
      </c>
    </row>
    <row r="25" spans="1:8" ht="12.75" customHeight="1" x14ac:dyDescent="0.2">
      <c r="A25" s="97" t="str">
        <f t="array" ref="A25">IFERROR(INDEX('Annex 2 Designated EHV charges'!$D$11:$D$260, MATCH(0, IF(ISBLANK('Annex 2 Designated EHV charges'!$D$11:$D$260),1, COUNTIF(A$4:$A24, 'Annex 2 Designated EHV charges'!$D$11:$D$260)),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charges'!$D:$O,10,FALSE)=0,"",VLOOKUP($A25,'Annex 2 Designated EHV charges'!$D:$O,10,FALSE)),"")</f>
        <v/>
      </c>
      <c r="F25" s="99" t="str">
        <f>IFERROR(IF(VLOOKUP($A25,'Annex 2 Designated EHV charges'!$D:$O,11,FALSE)=0,"",VLOOKUP($A25,'Annex 2 Designated EHV charges'!$D:$O,11,FALSE)),"")</f>
        <v/>
      </c>
      <c r="G25" s="100" t="str">
        <f>IFERROR(IF(VLOOKUP($A25,'Annex 2 Designated EHV charges'!$D:$O,12,FALSE)=0,"",VLOOKUP($A25,'Annex 2 Designated EHV charges'!$D:$O,12,FALSE)),"")</f>
        <v/>
      </c>
      <c r="H25" s="100" t="str">
        <f>IFERROR(IF(VLOOKUP($A25,'Annex 2 Designated EHV charges'!$D:$P,13,FALSE)=0,"",VLOOKUP($A25,'Annex 2 Designated EHV charges'!$D:$P,13,FALSE)),"")</f>
        <v/>
      </c>
    </row>
    <row r="26" spans="1:8" ht="12.75" customHeight="1" x14ac:dyDescent="0.2">
      <c r="A26" s="97" t="str">
        <f t="array" ref="A26">IFERROR(INDEX('Annex 2 Designated EHV charges'!$D$11:$D$260, MATCH(0, IF(ISBLANK('Annex 2 Designated EHV charges'!$D$11:$D$260),1, COUNTIF(A$4:$A25, 'Annex 2 Designated EHV charges'!$D$11:$D$260)),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charges'!$D:$O,10,FALSE)=0,"",VLOOKUP($A26,'Annex 2 Designated EHV charges'!$D:$O,10,FALSE)),"")</f>
        <v/>
      </c>
      <c r="F26" s="99" t="str">
        <f>IFERROR(IF(VLOOKUP($A26,'Annex 2 Designated EHV charges'!$D:$O,11,FALSE)=0,"",VLOOKUP($A26,'Annex 2 Designated EHV charges'!$D:$O,11,FALSE)),"")</f>
        <v/>
      </c>
      <c r="G26" s="100" t="str">
        <f>IFERROR(IF(VLOOKUP($A26,'Annex 2 Designated EHV charges'!$D:$O,12,FALSE)=0,"",VLOOKUP($A26,'Annex 2 Designated EHV charges'!$D:$O,12,FALSE)),"")</f>
        <v/>
      </c>
      <c r="H26" s="100" t="str">
        <f>IFERROR(IF(VLOOKUP($A26,'Annex 2 Designated EHV charges'!$D:$P,13,FALSE)=0,"",VLOOKUP($A26,'Annex 2 Designated EHV charges'!$D:$P,13,FALSE)),"")</f>
        <v/>
      </c>
    </row>
    <row r="27" spans="1:8" ht="12.75" customHeight="1" x14ac:dyDescent="0.2">
      <c r="A27" s="97" t="str">
        <f t="array" ref="A27">IFERROR(INDEX('Annex 2 Designated EHV charges'!$D$11:$D$260, MATCH(0, IF(ISBLANK('Annex 2 Designated EHV charges'!$D$11:$D$260),1, COUNTIF(A$4:$A26, 'Annex 2 Designated EHV charges'!$D$11:$D$260)),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charges'!$D:$O,10,FALSE)=0,"",VLOOKUP($A27,'Annex 2 Designated EHV charges'!$D:$O,10,FALSE)),"")</f>
        <v/>
      </c>
      <c r="F27" s="99" t="str">
        <f>IFERROR(IF(VLOOKUP($A27,'Annex 2 Designated EHV charges'!$D:$O,11,FALSE)=0,"",VLOOKUP($A27,'Annex 2 Designated EHV charges'!$D:$O,11,FALSE)),"")</f>
        <v/>
      </c>
      <c r="G27" s="100" t="str">
        <f>IFERROR(IF(VLOOKUP($A27,'Annex 2 Designated EHV charges'!$D:$O,12,FALSE)=0,"",VLOOKUP($A27,'Annex 2 Designated EHV charges'!$D:$O,12,FALSE)),"")</f>
        <v/>
      </c>
      <c r="H27" s="100" t="str">
        <f>IFERROR(IF(VLOOKUP($A27,'Annex 2 Designated EHV charges'!$D:$P,13,FALSE)=0,"",VLOOKUP($A27,'Annex 2 Designated EHV charges'!$D:$P,13,FALSE)),"")</f>
        <v/>
      </c>
    </row>
    <row r="28" spans="1:8" ht="12.75" customHeight="1" x14ac:dyDescent="0.2">
      <c r="A28" s="97" t="str">
        <f t="array" ref="A28">IFERROR(INDEX('Annex 2 Designated EHV charges'!$D$11:$D$260, MATCH(0, IF(ISBLANK('Annex 2 Designated EHV charges'!$D$11:$D$260),1, COUNTIF(A$4:$A27, 'Annex 2 Designated EHV charges'!$D$11:$D$260)),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charges'!$D:$O,10,FALSE)=0,"",VLOOKUP($A28,'Annex 2 Designated EHV charges'!$D:$O,10,FALSE)),"")</f>
        <v/>
      </c>
      <c r="F28" s="99" t="str">
        <f>IFERROR(IF(VLOOKUP($A28,'Annex 2 Designated EHV charges'!$D:$O,11,FALSE)=0,"",VLOOKUP($A28,'Annex 2 Designated EHV charges'!$D:$O,11,FALSE)),"")</f>
        <v/>
      </c>
      <c r="G28" s="100" t="str">
        <f>IFERROR(IF(VLOOKUP($A28,'Annex 2 Designated EHV charges'!$D:$O,12,FALSE)=0,"",VLOOKUP($A28,'Annex 2 Designated EHV charges'!$D:$O,12,FALSE)),"")</f>
        <v/>
      </c>
      <c r="H28" s="100" t="str">
        <f>IFERROR(IF(VLOOKUP($A28,'Annex 2 Designated EHV charges'!$D:$P,13,FALSE)=0,"",VLOOKUP($A28,'Annex 2 Designated EHV charges'!$D:$P,13,FALSE)),"")</f>
        <v/>
      </c>
    </row>
    <row r="29" spans="1:8" ht="12.75" customHeight="1" x14ac:dyDescent="0.2">
      <c r="A29" s="97" t="str">
        <f t="array" ref="A29">IFERROR(INDEX('Annex 2 Designated EHV charges'!$D$11:$D$260, MATCH(0, IF(ISBLANK('Annex 2 Designated EHV charges'!$D$11:$D$260),1, COUNTIF(A$4:$A28, 'Annex 2 Designated EHV charges'!$D$11:$D$260)),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charges'!$D:$O,10,FALSE)=0,"",VLOOKUP($A29,'Annex 2 Designated EHV charges'!$D:$O,10,FALSE)),"")</f>
        <v/>
      </c>
      <c r="F29" s="99" t="str">
        <f>IFERROR(IF(VLOOKUP($A29,'Annex 2 Designated EHV charges'!$D:$O,11,FALSE)=0,"",VLOOKUP($A29,'Annex 2 Designated EHV charges'!$D:$O,11,FALSE)),"")</f>
        <v/>
      </c>
      <c r="G29" s="100" t="str">
        <f>IFERROR(IF(VLOOKUP($A29,'Annex 2 Designated EHV charges'!$D:$O,12,FALSE)=0,"",VLOOKUP($A29,'Annex 2 Designated EHV charges'!$D:$O,12,FALSE)),"")</f>
        <v/>
      </c>
      <c r="H29" s="100" t="str">
        <f>IFERROR(IF(VLOOKUP($A29,'Annex 2 Designated EHV charges'!$D:$P,13,FALSE)=0,"",VLOOKUP($A29,'Annex 2 Designated EHV charges'!$D:$P,13,FALSE)),"")</f>
        <v/>
      </c>
    </row>
    <row r="30" spans="1:8" ht="12.75" customHeight="1" x14ac:dyDescent="0.2">
      <c r="A30" s="97" t="str">
        <f t="array" ref="A30">IFERROR(INDEX('Annex 2 Designated EHV charges'!$D$11:$D$260, MATCH(0, IF(ISBLANK('Annex 2 Designated EHV charges'!$D$11:$D$260),1, COUNTIF(A$4:$A29, 'Annex 2 Designated EHV charges'!$D$11:$D$260)),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charges'!$D:$O,10,FALSE)=0,"",VLOOKUP($A30,'Annex 2 Designated EHV charges'!$D:$O,10,FALSE)),"")</f>
        <v/>
      </c>
      <c r="F30" s="99" t="str">
        <f>IFERROR(IF(VLOOKUP($A30,'Annex 2 Designated EHV charges'!$D:$O,11,FALSE)=0,"",VLOOKUP($A30,'Annex 2 Designated EHV charges'!$D:$O,11,FALSE)),"")</f>
        <v/>
      </c>
      <c r="G30" s="100" t="str">
        <f>IFERROR(IF(VLOOKUP($A30,'Annex 2 Designated EHV charges'!$D:$O,12,FALSE)=0,"",VLOOKUP($A30,'Annex 2 Designated EHV charges'!$D:$O,12,FALSE)),"")</f>
        <v/>
      </c>
      <c r="H30" s="100" t="str">
        <f>IFERROR(IF(VLOOKUP($A30,'Annex 2 Designated EHV charges'!$D:$P,13,FALSE)=0,"",VLOOKUP($A30,'Annex 2 Designated EHV charges'!$D:$P,13,FALSE)),"")</f>
        <v/>
      </c>
    </row>
    <row r="31" spans="1:8" ht="12.75" customHeight="1" x14ac:dyDescent="0.2">
      <c r="A31" s="97" t="str">
        <f t="array" ref="A31">IFERROR(INDEX('Annex 2 Designated EHV charges'!$D$11:$D$260, MATCH(0, IF(ISBLANK('Annex 2 Designated EHV charges'!$D$11:$D$260),1, COUNTIF(A$4:$A30, 'Annex 2 Designated EHV charges'!$D$11:$D$260)),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charges'!$D:$O,10,FALSE)=0,"",VLOOKUP($A31,'Annex 2 Designated EHV charges'!$D:$O,10,FALSE)),"")</f>
        <v/>
      </c>
      <c r="F31" s="99" t="str">
        <f>IFERROR(IF(VLOOKUP($A31,'Annex 2 Designated EHV charges'!$D:$O,11,FALSE)=0,"",VLOOKUP($A31,'Annex 2 Designated EHV charges'!$D:$O,11,FALSE)),"")</f>
        <v/>
      </c>
      <c r="G31" s="100" t="str">
        <f>IFERROR(IF(VLOOKUP($A31,'Annex 2 Designated EHV charges'!$D:$O,12,FALSE)=0,"",VLOOKUP($A31,'Annex 2 Designated EHV charges'!$D:$O,12,FALSE)),"")</f>
        <v/>
      </c>
      <c r="H31" s="100" t="str">
        <f>IFERROR(IF(VLOOKUP($A31,'Annex 2 Designated EHV charges'!$D:$P,13,FALSE)=0,"",VLOOKUP($A31,'Annex 2 Designated EHV charges'!$D:$P,13,FALSE)),"")</f>
        <v/>
      </c>
    </row>
    <row r="32" spans="1:8" ht="12.75" customHeight="1" x14ac:dyDescent="0.2">
      <c r="A32" s="97" t="str">
        <f t="array" ref="A32">IFERROR(INDEX('Annex 2 Designated EHV charges'!$D$11:$D$260, MATCH(0, IF(ISBLANK('Annex 2 Designated EHV charges'!$D$11:$D$260),1, COUNTIF(A$4:$A31, 'Annex 2 Designated EHV charges'!$D$11:$D$260)),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charges'!$D:$O,10,FALSE)=0,"",VLOOKUP($A32,'Annex 2 Designated EHV charges'!$D:$O,10,FALSE)),"")</f>
        <v/>
      </c>
      <c r="F32" s="99" t="str">
        <f>IFERROR(IF(VLOOKUP($A32,'Annex 2 Designated EHV charges'!$D:$O,11,FALSE)=0,"",VLOOKUP($A32,'Annex 2 Designated EHV charges'!$D:$O,11,FALSE)),"")</f>
        <v/>
      </c>
      <c r="G32" s="100" t="str">
        <f>IFERROR(IF(VLOOKUP($A32,'Annex 2 Designated EHV charges'!$D:$O,12,FALSE)=0,"",VLOOKUP($A32,'Annex 2 Designated EHV charges'!$D:$O,12,FALSE)),"")</f>
        <v/>
      </c>
      <c r="H32" s="100" t="str">
        <f>IFERROR(IF(VLOOKUP($A32,'Annex 2 Designated EHV charges'!$D:$P,13,FALSE)=0,"",VLOOKUP($A32,'Annex 2 Designated EHV charges'!$D:$P,13,FALSE)),"")</f>
        <v/>
      </c>
    </row>
    <row r="33" spans="1:8" ht="12.75" customHeight="1" x14ac:dyDescent="0.2">
      <c r="A33" s="97" t="str">
        <f t="array" ref="A33">IFERROR(INDEX('Annex 2 Designated EHV charges'!$D$11:$D$260, MATCH(0, IF(ISBLANK('Annex 2 Designated EHV charges'!$D$11:$D$260),1, COUNTIF(A$4:$A32, 'Annex 2 Designated EHV charges'!$D$11:$D$260)),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charges'!$D:$O,10,FALSE)=0,"",VLOOKUP($A33,'Annex 2 Designated EHV charges'!$D:$O,10,FALSE)),"")</f>
        <v/>
      </c>
      <c r="F33" s="99" t="str">
        <f>IFERROR(IF(VLOOKUP($A33,'Annex 2 Designated EHV charges'!$D:$O,11,FALSE)=0,"",VLOOKUP($A33,'Annex 2 Designated EHV charges'!$D:$O,11,FALSE)),"")</f>
        <v/>
      </c>
      <c r="G33" s="100" t="str">
        <f>IFERROR(IF(VLOOKUP($A33,'Annex 2 Designated EHV charges'!$D:$O,12,FALSE)=0,"",VLOOKUP($A33,'Annex 2 Designated EHV charges'!$D:$O,12,FALSE)),"")</f>
        <v/>
      </c>
      <c r="H33" s="100" t="str">
        <f>IFERROR(IF(VLOOKUP($A33,'Annex 2 Designated EHV charges'!$D:$P,13,FALSE)=0,"",VLOOKUP($A33,'Annex 2 Designated EHV charges'!$D:$P,13,FALSE)),"")</f>
        <v/>
      </c>
    </row>
    <row r="34" spans="1:8" ht="12.75" customHeight="1" x14ac:dyDescent="0.2">
      <c r="A34" s="97" t="str">
        <f t="array" ref="A34">IFERROR(INDEX('Annex 2 Designated EHV charges'!$D$11:$D$260, MATCH(0, IF(ISBLANK('Annex 2 Designated EHV charges'!$D$11:$D$260),1, COUNTIF(A$4:$A33, 'Annex 2 Designated EHV charges'!$D$11:$D$260)),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charges'!$D:$O,10,FALSE)=0,"",VLOOKUP($A34,'Annex 2 Designated EHV charges'!$D:$O,10,FALSE)),"")</f>
        <v/>
      </c>
      <c r="F34" s="99" t="str">
        <f>IFERROR(IF(VLOOKUP($A34,'Annex 2 Designated EHV charges'!$D:$O,11,FALSE)=0,"",VLOOKUP($A34,'Annex 2 Designated EHV charges'!$D:$O,11,FALSE)),"")</f>
        <v/>
      </c>
      <c r="G34" s="100" t="str">
        <f>IFERROR(IF(VLOOKUP($A34,'Annex 2 Designated EHV charges'!$D:$O,12,FALSE)=0,"",VLOOKUP($A34,'Annex 2 Designated EHV charges'!$D:$O,12,FALSE)),"")</f>
        <v/>
      </c>
      <c r="H34" s="100" t="str">
        <f>IFERROR(IF(VLOOKUP($A34,'Annex 2 Designated EHV charges'!$D:$P,13,FALSE)=0,"",VLOOKUP($A34,'Annex 2 Designated EHV charges'!$D:$P,13,FALSE)),"")</f>
        <v/>
      </c>
    </row>
    <row r="35" spans="1:8" ht="12.75" customHeight="1" x14ac:dyDescent="0.2">
      <c r="A35" s="97" t="str">
        <f t="array" ref="A35">IFERROR(INDEX('Annex 2 Designated EHV charges'!$D$11:$D$260, MATCH(0, IF(ISBLANK('Annex 2 Designated EHV charges'!$D$11:$D$260),1, COUNTIF(A$4:$A34, 'Annex 2 Designated EHV charges'!$D$11:$D$260)),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charges'!$D:$O,10,FALSE)=0,"",VLOOKUP($A35,'Annex 2 Designated EHV charges'!$D:$O,10,FALSE)),"")</f>
        <v/>
      </c>
      <c r="F35" s="99" t="str">
        <f>IFERROR(IF(VLOOKUP($A35,'Annex 2 Designated EHV charges'!$D:$O,11,FALSE)=0,"",VLOOKUP($A35,'Annex 2 Designated EHV charges'!$D:$O,11,FALSE)),"")</f>
        <v/>
      </c>
      <c r="G35" s="100" t="str">
        <f>IFERROR(IF(VLOOKUP($A35,'Annex 2 Designated EHV charges'!$D:$O,12,FALSE)=0,"",VLOOKUP($A35,'Annex 2 Designated EHV charges'!$D:$O,12,FALSE)),"")</f>
        <v/>
      </c>
      <c r="H35" s="100" t="str">
        <f>IFERROR(IF(VLOOKUP($A35,'Annex 2 Designated EHV charges'!$D:$P,13,FALSE)=0,"",VLOOKUP($A35,'Annex 2 Designated EHV charges'!$D:$P,13,FALSE)),"")</f>
        <v/>
      </c>
    </row>
    <row r="36" spans="1:8" ht="12.75" customHeight="1" x14ac:dyDescent="0.2">
      <c r="A36" s="97" t="str">
        <f t="array" ref="A36">IFERROR(INDEX('Annex 2 Designated EHV charges'!$D$11:$D$260, MATCH(0, IF(ISBLANK('Annex 2 Designated EHV charges'!$D$11:$D$260),1, COUNTIF(A$4:$A35, 'Annex 2 Designated EHV charges'!$D$11:$D$260)),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charges'!$D:$O,10,FALSE)=0,"",VLOOKUP($A36,'Annex 2 Designated EHV charges'!$D:$O,10,FALSE)),"")</f>
        <v/>
      </c>
      <c r="F36" s="99" t="str">
        <f>IFERROR(IF(VLOOKUP($A36,'Annex 2 Designated EHV charges'!$D:$O,11,FALSE)=0,"",VLOOKUP($A36,'Annex 2 Designated EHV charges'!$D:$O,11,FALSE)),"")</f>
        <v/>
      </c>
      <c r="G36" s="100" t="str">
        <f>IFERROR(IF(VLOOKUP($A36,'Annex 2 Designated EHV charges'!$D:$O,12,FALSE)=0,"",VLOOKUP($A36,'Annex 2 Designated EHV charges'!$D:$O,12,FALSE)),"")</f>
        <v/>
      </c>
      <c r="H36" s="100" t="str">
        <f>IFERROR(IF(VLOOKUP($A36,'Annex 2 Designated EHV charges'!$D:$P,13,FALSE)=0,"",VLOOKUP($A36,'Annex 2 Designated EHV charges'!$D:$P,13,FALSE)),"")</f>
        <v/>
      </c>
    </row>
    <row r="37" spans="1:8" ht="12.75" customHeight="1" x14ac:dyDescent="0.2">
      <c r="A37" s="97" t="str">
        <f t="array" ref="A37">IFERROR(INDEX('Annex 2 Designated EHV charges'!$D$11:$D$260, MATCH(0, IF(ISBLANK('Annex 2 Designated EHV charges'!$D$11:$D$260),1, COUNTIF(A$4:$A36, 'Annex 2 Designated EHV charges'!$D$11:$D$260)),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charges'!$D:$O,10,FALSE)=0,"",VLOOKUP($A37,'Annex 2 Designated EHV charges'!$D:$O,10,FALSE)),"")</f>
        <v/>
      </c>
      <c r="F37" s="99" t="str">
        <f>IFERROR(IF(VLOOKUP($A37,'Annex 2 Designated EHV charges'!$D:$O,11,FALSE)=0,"",VLOOKUP($A37,'Annex 2 Designated EHV charges'!$D:$O,11,FALSE)),"")</f>
        <v/>
      </c>
      <c r="G37" s="100" t="str">
        <f>IFERROR(IF(VLOOKUP($A37,'Annex 2 Designated EHV charges'!$D:$O,12,FALSE)=0,"",VLOOKUP($A37,'Annex 2 Designated EHV charges'!$D:$O,12,FALSE)),"")</f>
        <v/>
      </c>
      <c r="H37" s="100" t="str">
        <f>IFERROR(IF(VLOOKUP($A37,'Annex 2 Designated EHV charges'!$D:$P,13,FALSE)=0,"",VLOOKUP($A37,'Annex 2 Designated EHV charges'!$D:$P,13,FALSE)),"")</f>
        <v/>
      </c>
    </row>
    <row r="38" spans="1:8" ht="12.75" customHeight="1" x14ac:dyDescent="0.2">
      <c r="A38" s="97" t="str">
        <f t="array" ref="A38">IFERROR(INDEX('Annex 2 Designated EHV charges'!$D$11:$D$260, MATCH(0, IF(ISBLANK('Annex 2 Designated EHV charges'!$D$11:$D$260),1, COUNTIF(A$4:$A37, 'Annex 2 Designated EHV charges'!$D$11:$D$260)),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charges'!$D:$O,10,FALSE)=0,"",VLOOKUP($A38,'Annex 2 Designated EHV charges'!$D:$O,10,FALSE)),"")</f>
        <v/>
      </c>
      <c r="F38" s="99" t="str">
        <f>IFERROR(IF(VLOOKUP($A38,'Annex 2 Designated EHV charges'!$D:$O,11,FALSE)=0,"",VLOOKUP($A38,'Annex 2 Designated EHV charges'!$D:$O,11,FALSE)),"")</f>
        <v/>
      </c>
      <c r="G38" s="100" t="str">
        <f>IFERROR(IF(VLOOKUP($A38,'Annex 2 Designated EHV charges'!$D:$O,12,FALSE)=0,"",VLOOKUP($A38,'Annex 2 Designated EHV charges'!$D:$O,12,FALSE)),"")</f>
        <v/>
      </c>
      <c r="H38" s="100" t="str">
        <f>IFERROR(IF(VLOOKUP($A38,'Annex 2 Designated EHV charges'!$D:$P,13,FALSE)=0,"",VLOOKUP($A38,'Annex 2 Designated EHV charges'!$D:$P,13,FALSE)),"")</f>
        <v/>
      </c>
    </row>
    <row r="39" spans="1:8" ht="12.75" customHeight="1" x14ac:dyDescent="0.2">
      <c r="A39" s="97" t="str">
        <f t="array" ref="A39">IFERROR(INDEX('Annex 2 Designated EHV charges'!$D$11:$D$260, MATCH(0, IF(ISBLANK('Annex 2 Designated EHV charges'!$D$11:$D$260),1, COUNTIF(A$4:$A38, 'Annex 2 Designated EHV charges'!$D$11:$D$260)),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charges'!$D:$O,10,FALSE)=0,"",VLOOKUP($A39,'Annex 2 Designated EHV charges'!$D:$O,10,FALSE)),"")</f>
        <v/>
      </c>
      <c r="F39" s="99" t="str">
        <f>IFERROR(IF(VLOOKUP($A39,'Annex 2 Designated EHV charges'!$D:$O,11,FALSE)=0,"",VLOOKUP($A39,'Annex 2 Designated EHV charges'!$D:$O,11,FALSE)),"")</f>
        <v/>
      </c>
      <c r="G39" s="100" t="str">
        <f>IFERROR(IF(VLOOKUP($A39,'Annex 2 Designated EHV charges'!$D:$O,12,FALSE)=0,"",VLOOKUP($A39,'Annex 2 Designated EHV charges'!$D:$O,12,FALSE)),"")</f>
        <v/>
      </c>
      <c r="H39" s="100" t="str">
        <f>IFERROR(IF(VLOOKUP($A39,'Annex 2 Designated EHV charges'!$D:$P,13,FALSE)=0,"",VLOOKUP($A39,'Annex 2 Designated EHV charges'!$D:$P,13,FALSE)),"")</f>
        <v/>
      </c>
    </row>
    <row r="40" spans="1:8" ht="12.75" customHeight="1" x14ac:dyDescent="0.2">
      <c r="A40" s="97" t="str">
        <f t="array" ref="A40">IFERROR(INDEX('Annex 2 Designated EHV charges'!$D$11:$D$260, MATCH(0, IF(ISBLANK('Annex 2 Designated EHV charges'!$D$11:$D$260),1, COUNTIF(A$4:$A39, 'Annex 2 Designated EHV charges'!$D$11:$D$260)),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charges'!$D:$O,10,FALSE)=0,"",VLOOKUP($A40,'Annex 2 Designated EHV charges'!$D:$O,10,FALSE)),"")</f>
        <v/>
      </c>
      <c r="F40" s="99" t="str">
        <f>IFERROR(IF(VLOOKUP($A40,'Annex 2 Designated EHV charges'!$D:$O,11,FALSE)=0,"",VLOOKUP($A40,'Annex 2 Designated EHV charges'!$D:$O,11,FALSE)),"")</f>
        <v/>
      </c>
      <c r="G40" s="100" t="str">
        <f>IFERROR(IF(VLOOKUP($A40,'Annex 2 Designated EHV charges'!$D:$O,12,FALSE)=0,"",VLOOKUP($A40,'Annex 2 Designated EHV charges'!$D:$O,12,FALSE)),"")</f>
        <v/>
      </c>
      <c r="H40" s="100" t="str">
        <f>IFERROR(IF(VLOOKUP($A40,'Annex 2 Designated EHV charges'!$D:$P,13,FALSE)=0,"",VLOOKUP($A40,'Annex 2 Designated EHV charges'!$D:$P,13,FALSE)),"")</f>
        <v/>
      </c>
    </row>
    <row r="41" spans="1:8" ht="12.75" customHeight="1" x14ac:dyDescent="0.2">
      <c r="A41" s="97" t="str">
        <f t="array" ref="A41">IFERROR(INDEX('Annex 2 Designated EHV charges'!$D$11:$D$260, MATCH(0, IF(ISBLANK('Annex 2 Designated EHV charges'!$D$11:$D$260),1, COUNTIF(A$4:$A40, 'Annex 2 Designated EHV charges'!$D$11:$D$260)),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charges'!$D:$O,10,FALSE)=0,"",VLOOKUP($A41,'Annex 2 Designated EHV charges'!$D:$O,10,FALSE)),"")</f>
        <v/>
      </c>
      <c r="F41" s="99" t="str">
        <f>IFERROR(IF(VLOOKUP($A41,'Annex 2 Designated EHV charges'!$D:$O,11,FALSE)=0,"",VLOOKUP($A41,'Annex 2 Designated EHV charges'!$D:$O,11,FALSE)),"")</f>
        <v/>
      </c>
      <c r="G41" s="100" t="str">
        <f>IFERROR(IF(VLOOKUP($A41,'Annex 2 Designated EHV charges'!$D:$O,12,FALSE)=0,"",VLOOKUP($A41,'Annex 2 Designated EHV charges'!$D:$O,12,FALSE)),"")</f>
        <v/>
      </c>
      <c r="H41" s="100" t="str">
        <f>IFERROR(IF(VLOOKUP($A41,'Annex 2 Designated EHV charges'!$D:$P,13,FALSE)=0,"",VLOOKUP($A41,'Annex 2 Designated EHV charges'!$D:$P,13,FALSE)),"")</f>
        <v/>
      </c>
    </row>
    <row r="42" spans="1:8" ht="12.75" customHeight="1" x14ac:dyDescent="0.2">
      <c r="A42" s="97" t="str">
        <f t="array" ref="A42">IFERROR(INDEX('Annex 2 Designated EHV charges'!$D$11:$D$260, MATCH(0, IF(ISBLANK('Annex 2 Designated EHV charges'!$D$11:$D$260),1, COUNTIF(A$4:$A41, 'Annex 2 Designated EHV charges'!$D$11:$D$260)),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charges'!$D:$O,10,FALSE)=0,"",VLOOKUP($A42,'Annex 2 Designated EHV charges'!$D:$O,10,FALSE)),"")</f>
        <v/>
      </c>
      <c r="F42" s="99" t="str">
        <f>IFERROR(IF(VLOOKUP($A42,'Annex 2 Designated EHV charges'!$D:$O,11,FALSE)=0,"",VLOOKUP($A42,'Annex 2 Designated EHV charges'!$D:$O,11,FALSE)),"")</f>
        <v/>
      </c>
      <c r="G42" s="100" t="str">
        <f>IFERROR(IF(VLOOKUP($A42,'Annex 2 Designated EHV charges'!$D:$O,12,FALSE)=0,"",VLOOKUP($A42,'Annex 2 Designated EHV charges'!$D:$O,12,FALSE)),"")</f>
        <v/>
      </c>
      <c r="H42" s="100" t="str">
        <f>IFERROR(IF(VLOOKUP($A42,'Annex 2 Designated EHV charges'!$D:$P,13,FALSE)=0,"",VLOOKUP($A42,'Annex 2 Designated EHV charges'!$D:$P,13,FALSE)),"")</f>
        <v/>
      </c>
    </row>
    <row r="43" spans="1:8" ht="12.75" customHeight="1" x14ac:dyDescent="0.2">
      <c r="A43" s="97" t="str">
        <f t="array" ref="A43">IFERROR(INDEX('Annex 2 Designated EHV charges'!$D$11:$D$260, MATCH(0, IF(ISBLANK('Annex 2 Designated EHV charges'!$D$11:$D$260),1, COUNTIF(A$4:$A42, 'Annex 2 Designated EHV charges'!$D$11:$D$260)),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charges'!$D:$O,10,FALSE)=0,"",VLOOKUP($A43,'Annex 2 Designated EHV charges'!$D:$O,10,FALSE)),"")</f>
        <v/>
      </c>
      <c r="F43" s="99" t="str">
        <f>IFERROR(IF(VLOOKUP($A43,'Annex 2 Designated EHV charges'!$D:$O,11,FALSE)=0,"",VLOOKUP($A43,'Annex 2 Designated EHV charges'!$D:$O,11,FALSE)),"")</f>
        <v/>
      </c>
      <c r="G43" s="100" t="str">
        <f>IFERROR(IF(VLOOKUP($A43,'Annex 2 Designated EHV charges'!$D:$O,12,FALSE)=0,"",VLOOKUP($A43,'Annex 2 Designated EHV charges'!$D:$O,12,FALSE)),"")</f>
        <v/>
      </c>
      <c r="H43" s="100" t="str">
        <f>IFERROR(IF(VLOOKUP($A43,'Annex 2 Designated EHV charges'!$D:$P,13,FALSE)=0,"",VLOOKUP($A43,'Annex 2 Designated EHV charges'!$D:$P,13,FALSE)),"")</f>
        <v/>
      </c>
    </row>
    <row r="44" spans="1:8" ht="12.75" customHeight="1" x14ac:dyDescent="0.2">
      <c r="A44" s="97" t="str">
        <f t="array" ref="A44">IFERROR(INDEX('Annex 2 Designated EHV charges'!$D$11:$D$260, MATCH(0, IF(ISBLANK('Annex 2 Designated EHV charges'!$D$11:$D$260),1, COUNTIF(A$4:$A43, 'Annex 2 Designated EHV charges'!$D$11:$D$260)),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charges'!$D:$O,10,FALSE)=0,"",VLOOKUP($A44,'Annex 2 Designated EHV charges'!$D:$O,10,FALSE)),"")</f>
        <v/>
      </c>
      <c r="F44" s="99" t="str">
        <f>IFERROR(IF(VLOOKUP($A44,'Annex 2 Designated EHV charges'!$D:$O,11,FALSE)=0,"",VLOOKUP($A44,'Annex 2 Designated EHV charges'!$D:$O,11,FALSE)),"")</f>
        <v/>
      </c>
      <c r="G44" s="100" t="str">
        <f>IFERROR(IF(VLOOKUP($A44,'Annex 2 Designated EHV charges'!$D:$O,12,FALSE)=0,"",VLOOKUP($A44,'Annex 2 Designated EHV charges'!$D:$O,12,FALSE)),"")</f>
        <v/>
      </c>
      <c r="H44" s="100" t="str">
        <f>IFERROR(IF(VLOOKUP($A44,'Annex 2 Designated EHV charges'!$D:$P,13,FALSE)=0,"",VLOOKUP($A44,'Annex 2 Designated EHV charges'!$D:$P,13,FALSE)),"")</f>
        <v/>
      </c>
    </row>
    <row r="45" spans="1:8" ht="12.75" customHeight="1" x14ac:dyDescent="0.2">
      <c r="A45" s="97" t="str">
        <f t="array" ref="A45">IFERROR(INDEX('Annex 2 Designated EHV charges'!$D$11:$D$260, MATCH(0, IF(ISBLANK('Annex 2 Designated EHV charges'!$D$11:$D$260),1, COUNTIF(A$4:$A44, 'Annex 2 Designated EHV charges'!$D$11:$D$260)),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charges'!$D:$O,10,FALSE)=0,"",VLOOKUP($A45,'Annex 2 Designated EHV charges'!$D:$O,10,FALSE)),"")</f>
        <v/>
      </c>
      <c r="F45" s="99" t="str">
        <f>IFERROR(IF(VLOOKUP($A45,'Annex 2 Designated EHV charges'!$D:$O,11,FALSE)=0,"",VLOOKUP($A45,'Annex 2 Designated EHV charges'!$D:$O,11,FALSE)),"")</f>
        <v/>
      </c>
      <c r="G45" s="100" t="str">
        <f>IFERROR(IF(VLOOKUP($A45,'Annex 2 Designated EHV charges'!$D:$O,12,FALSE)=0,"",VLOOKUP($A45,'Annex 2 Designated EHV charges'!$D:$O,12,FALSE)),"")</f>
        <v/>
      </c>
      <c r="H45" s="100" t="str">
        <f>IFERROR(IF(VLOOKUP($A45,'Annex 2 Designated EHV charges'!$D:$P,13,FALSE)=0,"",VLOOKUP($A45,'Annex 2 Designated EHV charges'!$D:$P,13,FALSE)),"")</f>
        <v/>
      </c>
    </row>
    <row r="46" spans="1:8" ht="12.75" customHeight="1" x14ac:dyDescent="0.2">
      <c r="A46" s="97" t="str">
        <f t="array" ref="A46">IFERROR(INDEX('Annex 2 Designated EHV charges'!$D$11:$D$260, MATCH(0, IF(ISBLANK('Annex 2 Designated EHV charges'!$D$11:$D$260),1, COUNTIF(A$4:$A45, 'Annex 2 Designated EHV charges'!$D$11:$D$260)),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charges'!$D:$O,10,FALSE)=0,"",VLOOKUP($A46,'Annex 2 Designated EHV charges'!$D:$O,10,FALSE)),"")</f>
        <v/>
      </c>
      <c r="F46" s="99" t="str">
        <f>IFERROR(IF(VLOOKUP($A46,'Annex 2 Designated EHV charges'!$D:$O,11,FALSE)=0,"",VLOOKUP($A46,'Annex 2 Designated EHV charges'!$D:$O,11,FALSE)),"")</f>
        <v/>
      </c>
      <c r="G46" s="100" t="str">
        <f>IFERROR(IF(VLOOKUP($A46,'Annex 2 Designated EHV charges'!$D:$O,12,FALSE)=0,"",VLOOKUP($A46,'Annex 2 Designated EHV charges'!$D:$O,12,FALSE)),"")</f>
        <v/>
      </c>
      <c r="H46" s="100" t="str">
        <f>IFERROR(IF(VLOOKUP($A46,'Annex 2 Designated EHV charges'!$D:$P,13,FALSE)=0,"",VLOOKUP($A46,'Annex 2 Designated EHV charges'!$D:$P,13,FALSE)),"")</f>
        <v/>
      </c>
    </row>
    <row r="47" spans="1:8" ht="12.75" customHeight="1" x14ac:dyDescent="0.2">
      <c r="A47" s="97" t="str">
        <f t="array" ref="A47">IFERROR(INDEX('Annex 2 Designated EHV charges'!$D$11:$D$260, MATCH(0, IF(ISBLANK('Annex 2 Designated EHV charges'!$D$11:$D$260),1, COUNTIF(A$4:$A46, 'Annex 2 Designated EHV charges'!$D$11:$D$260)),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charges'!$D:$O,10,FALSE)=0,"",VLOOKUP($A47,'Annex 2 Designated EHV charges'!$D:$O,10,FALSE)),"")</f>
        <v/>
      </c>
      <c r="F47" s="99" t="str">
        <f>IFERROR(IF(VLOOKUP($A47,'Annex 2 Designated EHV charges'!$D:$O,11,FALSE)=0,"",VLOOKUP($A47,'Annex 2 Designated EHV charges'!$D:$O,11,FALSE)),"")</f>
        <v/>
      </c>
      <c r="G47" s="100" t="str">
        <f>IFERROR(IF(VLOOKUP($A47,'Annex 2 Designated EHV charges'!$D:$O,12,FALSE)=0,"",VLOOKUP($A47,'Annex 2 Designated EHV charges'!$D:$O,12,FALSE)),"")</f>
        <v/>
      </c>
      <c r="H47" s="100" t="str">
        <f>IFERROR(IF(VLOOKUP($A47,'Annex 2 Designated EHV charges'!$D:$P,13,FALSE)=0,"",VLOOKUP($A47,'Annex 2 Designated EHV charges'!$D:$P,13,FALSE)),"")</f>
        <v/>
      </c>
    </row>
    <row r="48" spans="1:8" ht="12.75" customHeight="1" x14ac:dyDescent="0.2">
      <c r="A48" s="97" t="str">
        <f t="array" ref="A48">IFERROR(INDEX('Annex 2 Designated EHV charges'!$D$11:$D$260, MATCH(0, IF(ISBLANK('Annex 2 Designated EHV charges'!$D$11:$D$260),1, COUNTIF(A$4:$A47, 'Annex 2 Designated EHV charges'!$D$11:$D$260)),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charges'!$D:$O,10,FALSE)=0,"",VLOOKUP($A48,'Annex 2 Designated EHV charges'!$D:$O,10,FALSE)),"")</f>
        <v/>
      </c>
      <c r="F48" s="99" t="str">
        <f>IFERROR(IF(VLOOKUP($A48,'Annex 2 Designated EHV charges'!$D:$O,11,FALSE)=0,"",VLOOKUP($A48,'Annex 2 Designated EHV charges'!$D:$O,11,FALSE)),"")</f>
        <v/>
      </c>
      <c r="G48" s="100" t="str">
        <f>IFERROR(IF(VLOOKUP($A48,'Annex 2 Designated EHV charges'!$D:$O,12,FALSE)=0,"",VLOOKUP($A48,'Annex 2 Designated EHV charges'!$D:$O,12,FALSE)),"")</f>
        <v/>
      </c>
      <c r="H48" s="100" t="str">
        <f>IFERROR(IF(VLOOKUP($A48,'Annex 2 Designated EHV charges'!$D:$P,13,FALSE)=0,"",VLOOKUP($A48,'Annex 2 Designated EHV charges'!$D:$P,13,FALSE)),"")</f>
        <v/>
      </c>
    </row>
    <row r="49" spans="1:8" ht="12.75" customHeight="1" x14ac:dyDescent="0.2">
      <c r="A49" s="97" t="str">
        <f t="array" ref="A49">IFERROR(INDEX('Annex 2 Designated EHV charges'!$D$11:$D$260, MATCH(0, IF(ISBLANK('Annex 2 Designated EHV charges'!$D$11:$D$260),1, COUNTIF(A$4:$A48, 'Annex 2 Designated EHV charges'!$D$11:$D$260)),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charges'!$D:$O,10,FALSE)=0,"",VLOOKUP($A49,'Annex 2 Designated EHV charges'!$D:$O,10,FALSE)),"")</f>
        <v/>
      </c>
      <c r="F49" s="99" t="str">
        <f>IFERROR(IF(VLOOKUP($A49,'Annex 2 Designated EHV charges'!$D:$O,11,FALSE)=0,"",VLOOKUP($A49,'Annex 2 Designated EHV charges'!$D:$O,11,FALSE)),"")</f>
        <v/>
      </c>
      <c r="G49" s="100" t="str">
        <f>IFERROR(IF(VLOOKUP($A49,'Annex 2 Designated EHV charges'!$D:$O,12,FALSE)=0,"",VLOOKUP($A49,'Annex 2 Designated EHV charges'!$D:$O,12,FALSE)),"")</f>
        <v/>
      </c>
      <c r="H49" s="100" t="str">
        <f>IFERROR(IF(VLOOKUP($A49,'Annex 2 Designated EHV charges'!$D:$P,13,FALSE)=0,"",VLOOKUP($A49,'Annex 2 Designated EHV charges'!$D:$P,13,FALSE)),"")</f>
        <v/>
      </c>
    </row>
    <row r="50" spans="1:8" ht="12.75" customHeight="1" x14ac:dyDescent="0.2">
      <c r="A50" s="97" t="str">
        <f t="array" ref="A50">IFERROR(INDEX('Annex 2 Designated EHV charges'!$D$11:$D$260, MATCH(0, IF(ISBLANK('Annex 2 Designated EHV charges'!$D$11:$D$260),1, COUNTIF(A$4:$A49, 'Annex 2 Designated EHV charges'!$D$11:$D$260)),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charges'!$D:$O,10,FALSE)=0,"",VLOOKUP($A50,'Annex 2 Designated EHV charges'!$D:$O,10,FALSE)),"")</f>
        <v/>
      </c>
      <c r="F50" s="99" t="str">
        <f>IFERROR(IF(VLOOKUP($A50,'Annex 2 Designated EHV charges'!$D:$O,11,FALSE)=0,"",VLOOKUP($A50,'Annex 2 Designated EHV charges'!$D:$O,11,FALSE)),"")</f>
        <v/>
      </c>
      <c r="G50" s="100" t="str">
        <f>IFERROR(IF(VLOOKUP($A50,'Annex 2 Designated EHV charges'!$D:$O,12,FALSE)=0,"",VLOOKUP($A50,'Annex 2 Designated EHV charges'!$D:$O,12,FALSE)),"")</f>
        <v/>
      </c>
      <c r="H50" s="100" t="str">
        <f>IFERROR(IF(VLOOKUP($A50,'Annex 2 Designated EHV charges'!$D:$P,13,FALSE)=0,"",VLOOKUP($A50,'Annex 2 Designated EHV charges'!$D:$P,13,FALSE)),"")</f>
        <v/>
      </c>
    </row>
    <row r="51" spans="1:8" ht="12.75" customHeight="1" x14ac:dyDescent="0.2">
      <c r="A51" s="97" t="str">
        <f t="array" ref="A51">IFERROR(INDEX('Annex 2 Designated EHV charges'!$D$11:$D$260, MATCH(0, IF(ISBLANK('Annex 2 Designated EHV charges'!$D$11:$D$260),1, COUNTIF(A$4:$A50, 'Annex 2 Designated EHV charges'!$D$11:$D$260)),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charges'!$D:$O,10,FALSE)=0,"",VLOOKUP($A51,'Annex 2 Designated EHV charges'!$D:$O,10,FALSE)),"")</f>
        <v/>
      </c>
      <c r="F51" s="99" t="str">
        <f>IFERROR(IF(VLOOKUP($A51,'Annex 2 Designated EHV charges'!$D:$O,11,FALSE)=0,"",VLOOKUP($A51,'Annex 2 Designated EHV charges'!$D:$O,11,FALSE)),"")</f>
        <v/>
      </c>
      <c r="G51" s="100" t="str">
        <f>IFERROR(IF(VLOOKUP($A51,'Annex 2 Designated EHV charges'!$D:$O,12,FALSE)=0,"",VLOOKUP($A51,'Annex 2 Designated EHV charges'!$D:$O,12,FALSE)),"")</f>
        <v/>
      </c>
      <c r="H51" s="100" t="str">
        <f>IFERROR(IF(VLOOKUP($A51,'Annex 2 Designated EHV charges'!$D:$P,13,FALSE)=0,"",VLOOKUP($A51,'Annex 2 Designated EHV charges'!$D:$P,13,FALSE)),"")</f>
        <v/>
      </c>
    </row>
    <row r="52" spans="1:8" ht="12.75" customHeight="1" x14ac:dyDescent="0.2">
      <c r="A52" s="97" t="str">
        <f t="array" ref="A52">IFERROR(INDEX('Annex 2 Designated EHV charges'!$D$11:$D$260, MATCH(0, IF(ISBLANK('Annex 2 Designated EHV charges'!$D$11:$D$260),1, COUNTIF(A$4:$A51, 'Annex 2 Designated EHV charges'!$D$11:$D$260)),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charges'!$D:$O,10,FALSE)=0,"",VLOOKUP($A52,'Annex 2 Designated EHV charges'!$D:$O,10,FALSE)),"")</f>
        <v/>
      </c>
      <c r="F52" s="99" t="str">
        <f>IFERROR(IF(VLOOKUP($A52,'Annex 2 Designated EHV charges'!$D:$O,11,FALSE)=0,"",VLOOKUP($A52,'Annex 2 Designated EHV charges'!$D:$O,11,FALSE)),"")</f>
        <v/>
      </c>
      <c r="G52" s="100" t="str">
        <f>IFERROR(IF(VLOOKUP($A52,'Annex 2 Designated EHV charges'!$D:$O,12,FALSE)=0,"",VLOOKUP($A52,'Annex 2 Designated EHV charges'!$D:$O,12,FALSE)),"")</f>
        <v/>
      </c>
      <c r="H52" s="100" t="str">
        <f>IFERROR(IF(VLOOKUP($A52,'Annex 2 Designated EHV charges'!$D:$P,13,FALSE)=0,"",VLOOKUP($A52,'Annex 2 Designated EHV charges'!$D:$P,13,FALSE)),"")</f>
        <v/>
      </c>
    </row>
    <row r="53" spans="1:8" ht="12.75" customHeight="1" x14ac:dyDescent="0.2">
      <c r="A53" s="97" t="str">
        <f t="array" ref="A53">IFERROR(INDEX('Annex 2 Designated EHV charges'!$D$11:$D$260, MATCH(0, IF(ISBLANK('Annex 2 Designated EHV charges'!$D$11:$D$260),1, COUNTIF(A$4:$A52, 'Annex 2 Designated EHV charges'!$D$11:$D$260)),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charges'!$D:$O,10,FALSE)=0,"",VLOOKUP($A53,'Annex 2 Designated EHV charges'!$D:$O,10,FALSE)),"")</f>
        <v/>
      </c>
      <c r="F53" s="99" t="str">
        <f>IFERROR(IF(VLOOKUP($A53,'Annex 2 Designated EHV charges'!$D:$O,11,FALSE)=0,"",VLOOKUP($A53,'Annex 2 Designated EHV charges'!$D:$O,11,FALSE)),"")</f>
        <v/>
      </c>
      <c r="G53" s="100" t="str">
        <f>IFERROR(IF(VLOOKUP($A53,'Annex 2 Designated EHV charges'!$D:$O,12,FALSE)=0,"",VLOOKUP($A53,'Annex 2 Designated EHV charges'!$D:$O,12,FALSE)),"")</f>
        <v/>
      </c>
      <c r="H53" s="100" t="str">
        <f>IFERROR(IF(VLOOKUP($A53,'Annex 2 Designated EHV charges'!$D:$P,13,FALSE)=0,"",VLOOKUP($A53,'Annex 2 Designated EHV charges'!$D:$P,13,FALSE)),"")</f>
        <v/>
      </c>
    </row>
    <row r="54" spans="1:8" ht="12.75" customHeight="1" x14ac:dyDescent="0.2">
      <c r="A54" s="97" t="str">
        <f t="array" ref="A54">IFERROR(INDEX('Annex 2 Designated EHV charges'!$D$11:$D$260, MATCH(0, IF(ISBLANK('Annex 2 Designated EHV charges'!$D$11:$D$260),1, COUNTIF(A$4:$A53, 'Annex 2 Designated EHV charges'!$D$11:$D$260)),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charges'!$D:$O,10,FALSE)=0,"",VLOOKUP($A54,'Annex 2 Designated EHV charges'!$D:$O,10,FALSE)),"")</f>
        <v/>
      </c>
      <c r="F54" s="99" t="str">
        <f>IFERROR(IF(VLOOKUP($A54,'Annex 2 Designated EHV charges'!$D:$O,11,FALSE)=0,"",VLOOKUP($A54,'Annex 2 Designated EHV charges'!$D:$O,11,FALSE)),"")</f>
        <v/>
      </c>
      <c r="G54" s="100" t="str">
        <f>IFERROR(IF(VLOOKUP($A54,'Annex 2 Designated EHV charges'!$D:$O,12,FALSE)=0,"",VLOOKUP($A54,'Annex 2 Designated EHV charges'!$D:$O,12,FALSE)),"")</f>
        <v/>
      </c>
      <c r="H54" s="100" t="str">
        <f>IFERROR(IF(VLOOKUP($A54,'Annex 2 Designated EHV charges'!$D:$P,13,FALSE)=0,"",VLOOKUP($A54,'Annex 2 Designated EHV charges'!$D:$P,13,FALSE)),"")</f>
        <v/>
      </c>
    </row>
    <row r="55" spans="1:8" ht="12.75" customHeight="1" x14ac:dyDescent="0.2">
      <c r="A55" s="97" t="str">
        <f t="array" ref="A55">IFERROR(INDEX('Annex 2 Designated EHV charges'!$D$11:$D$260, MATCH(0, IF(ISBLANK('Annex 2 Designated EHV charges'!$D$11:$D$260),1, COUNTIF(A$4:$A54, 'Annex 2 Designated EHV charges'!$D$11:$D$260)),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charges'!$D:$O,10,FALSE)=0,"",VLOOKUP($A55,'Annex 2 Designated EHV charges'!$D:$O,10,FALSE)),"")</f>
        <v/>
      </c>
      <c r="F55" s="99" t="str">
        <f>IFERROR(IF(VLOOKUP($A55,'Annex 2 Designated EHV charges'!$D:$O,11,FALSE)=0,"",VLOOKUP($A55,'Annex 2 Designated EHV charges'!$D:$O,11,FALSE)),"")</f>
        <v/>
      </c>
      <c r="G55" s="100" t="str">
        <f>IFERROR(IF(VLOOKUP($A55,'Annex 2 Designated EHV charges'!$D:$O,12,FALSE)=0,"",VLOOKUP($A55,'Annex 2 Designated EHV charges'!$D:$O,12,FALSE)),"")</f>
        <v/>
      </c>
      <c r="H55" s="100" t="str">
        <f>IFERROR(IF(VLOOKUP($A55,'Annex 2 Designated EHV charges'!$D:$P,13,FALSE)=0,"",VLOOKUP($A55,'Annex 2 Designated EHV charges'!$D:$P,13,FALSE)),"")</f>
        <v/>
      </c>
    </row>
    <row r="56" spans="1:8" ht="12.75" customHeight="1" x14ac:dyDescent="0.2">
      <c r="A56" s="97" t="str">
        <f t="array" ref="A56">IFERROR(INDEX('Annex 2 Designated EHV charges'!$D$11:$D$260, MATCH(0, IF(ISBLANK('Annex 2 Designated EHV charges'!$D$11:$D$260),1, COUNTIF(A$4:$A55, 'Annex 2 Designated EHV charges'!$D$11:$D$260)),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charges'!$D:$O,10,FALSE)=0,"",VLOOKUP($A56,'Annex 2 Designated EHV charges'!$D:$O,10,FALSE)),"")</f>
        <v/>
      </c>
      <c r="F56" s="99" t="str">
        <f>IFERROR(IF(VLOOKUP($A56,'Annex 2 Designated EHV charges'!$D:$O,11,FALSE)=0,"",VLOOKUP($A56,'Annex 2 Designated EHV charges'!$D:$O,11,FALSE)),"")</f>
        <v/>
      </c>
      <c r="G56" s="100" t="str">
        <f>IFERROR(IF(VLOOKUP($A56,'Annex 2 Designated EHV charges'!$D:$O,12,FALSE)=0,"",VLOOKUP($A56,'Annex 2 Designated EHV charges'!$D:$O,12,FALSE)),"")</f>
        <v/>
      </c>
      <c r="H56" s="100" t="str">
        <f>IFERROR(IF(VLOOKUP($A56,'Annex 2 Designated EHV charges'!$D:$P,13,FALSE)=0,"",VLOOKUP($A56,'Annex 2 Designated EHV charges'!$D:$P,13,FALSE)),"")</f>
        <v/>
      </c>
    </row>
    <row r="57" spans="1:8" ht="12.75" customHeight="1" x14ac:dyDescent="0.2">
      <c r="A57" s="97" t="str">
        <f t="array" ref="A57">IFERROR(INDEX('Annex 2 Designated EHV charges'!$D$11:$D$260, MATCH(0, IF(ISBLANK('Annex 2 Designated EHV charges'!$D$11:$D$260),1, COUNTIF(A$4:$A56, 'Annex 2 Designated EHV charges'!$D$11:$D$260)),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charges'!$D:$O,10,FALSE)=0,"",VLOOKUP($A57,'Annex 2 Designated EHV charges'!$D:$O,10,FALSE)),"")</f>
        <v/>
      </c>
      <c r="F57" s="99" t="str">
        <f>IFERROR(IF(VLOOKUP($A57,'Annex 2 Designated EHV charges'!$D:$O,11,FALSE)=0,"",VLOOKUP($A57,'Annex 2 Designated EHV charges'!$D:$O,11,FALSE)),"")</f>
        <v/>
      </c>
      <c r="G57" s="100" t="str">
        <f>IFERROR(IF(VLOOKUP($A57,'Annex 2 Designated EHV charges'!$D:$O,12,FALSE)=0,"",VLOOKUP($A57,'Annex 2 Designated EHV charges'!$D:$O,12,FALSE)),"")</f>
        <v/>
      </c>
      <c r="H57" s="100" t="str">
        <f>IFERROR(IF(VLOOKUP($A57,'Annex 2 Designated EHV charges'!$D:$P,13,FALSE)=0,"",VLOOKUP($A57,'Annex 2 Designated EHV charges'!$D:$P,13,FALSE)),"")</f>
        <v/>
      </c>
    </row>
    <row r="58" spans="1:8" ht="12.75" customHeight="1" x14ac:dyDescent="0.2">
      <c r="A58" s="97" t="str">
        <f t="array" ref="A58">IFERROR(INDEX('Annex 2 Designated EHV charges'!$D$11:$D$260, MATCH(0, IF(ISBLANK('Annex 2 Designated EHV charges'!$D$11:$D$260),1, COUNTIF(A$4:$A57, 'Annex 2 Designated EHV charges'!$D$11:$D$260)),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charges'!$D:$O,10,FALSE)=0,"",VLOOKUP($A58,'Annex 2 Designated EHV charges'!$D:$O,10,FALSE)),"")</f>
        <v/>
      </c>
      <c r="F58" s="99" t="str">
        <f>IFERROR(IF(VLOOKUP($A58,'Annex 2 Designated EHV charges'!$D:$O,11,FALSE)=0,"",VLOOKUP($A58,'Annex 2 Designated EHV charges'!$D:$O,11,FALSE)),"")</f>
        <v/>
      </c>
      <c r="G58" s="100" t="str">
        <f>IFERROR(IF(VLOOKUP($A58,'Annex 2 Designated EHV charges'!$D:$O,12,FALSE)=0,"",VLOOKUP($A58,'Annex 2 Designated EHV charges'!$D:$O,12,FALSE)),"")</f>
        <v/>
      </c>
      <c r="H58" s="100" t="str">
        <f>IFERROR(IF(VLOOKUP($A58,'Annex 2 Designated EHV charges'!$D:$P,13,FALSE)=0,"",VLOOKUP($A58,'Annex 2 Designated EHV charges'!$D:$P,13,FALSE)),"")</f>
        <v/>
      </c>
    </row>
    <row r="59" spans="1:8" ht="12.75" customHeight="1" x14ac:dyDescent="0.2">
      <c r="A59" s="97" t="str">
        <f t="array" ref="A59">IFERROR(INDEX('Annex 2 Designated EHV charges'!$D$11:$D$260, MATCH(0, IF(ISBLANK('Annex 2 Designated EHV charges'!$D$11:$D$260),1, COUNTIF(A$4:$A58, 'Annex 2 Designated EHV charges'!$D$11:$D$260)),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charges'!$D:$O,10,FALSE)=0,"",VLOOKUP($A59,'Annex 2 Designated EHV charges'!$D:$O,10,FALSE)),"")</f>
        <v/>
      </c>
      <c r="F59" s="99" t="str">
        <f>IFERROR(IF(VLOOKUP($A59,'Annex 2 Designated EHV charges'!$D:$O,11,FALSE)=0,"",VLOOKUP($A59,'Annex 2 Designated EHV charges'!$D:$O,11,FALSE)),"")</f>
        <v/>
      </c>
      <c r="G59" s="100" t="str">
        <f>IFERROR(IF(VLOOKUP($A59,'Annex 2 Designated EHV charges'!$D:$O,12,FALSE)=0,"",VLOOKUP($A59,'Annex 2 Designated EHV charges'!$D:$O,12,FALSE)),"")</f>
        <v/>
      </c>
      <c r="H59" s="100" t="str">
        <f>IFERROR(IF(VLOOKUP($A59,'Annex 2 Designated EHV charges'!$D:$P,13,FALSE)=0,"",VLOOKUP($A59,'Annex 2 Designated EHV charges'!$D:$P,13,FALSE)),"")</f>
        <v/>
      </c>
    </row>
    <row r="60" spans="1:8" ht="12.75" customHeight="1" x14ac:dyDescent="0.2">
      <c r="A60" s="97" t="str">
        <f t="array" ref="A60">IFERROR(INDEX('Annex 2 Designated EHV charges'!$D$11:$D$260, MATCH(0, IF(ISBLANK('Annex 2 Designated EHV charges'!$D$11:$D$260),1, COUNTIF(A$4:$A59, 'Annex 2 Designated EHV charges'!$D$11:$D$260)),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charges'!$D:$O,10,FALSE)=0,"",VLOOKUP($A60,'Annex 2 Designated EHV charges'!$D:$O,10,FALSE)),"")</f>
        <v/>
      </c>
      <c r="F60" s="99" t="str">
        <f>IFERROR(IF(VLOOKUP($A60,'Annex 2 Designated EHV charges'!$D:$O,11,FALSE)=0,"",VLOOKUP($A60,'Annex 2 Designated EHV charges'!$D:$O,11,FALSE)),"")</f>
        <v/>
      </c>
      <c r="G60" s="100" t="str">
        <f>IFERROR(IF(VLOOKUP($A60,'Annex 2 Designated EHV charges'!$D:$O,12,FALSE)=0,"",VLOOKUP($A60,'Annex 2 Designated EHV charges'!$D:$O,12,FALSE)),"")</f>
        <v/>
      </c>
      <c r="H60" s="100" t="str">
        <f>IFERROR(IF(VLOOKUP($A60,'Annex 2 Designated EHV charges'!$D:$P,13,FALSE)=0,"",VLOOKUP($A60,'Annex 2 Designated EHV charges'!$D:$P,13,FALSE)),"")</f>
        <v/>
      </c>
    </row>
    <row r="61" spans="1:8" ht="12.75" customHeight="1" x14ac:dyDescent="0.2">
      <c r="A61" s="97" t="str">
        <f t="array" ref="A61">IFERROR(INDEX('Annex 2 Designated EHV charges'!$D$11:$D$260, MATCH(0, IF(ISBLANK('Annex 2 Designated EHV charges'!$D$11:$D$260),1, COUNTIF(A$4:$A60, 'Annex 2 Designated EHV charges'!$D$11:$D$260)),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charges'!$D:$O,10,FALSE)=0,"",VLOOKUP($A61,'Annex 2 Designated EHV charges'!$D:$O,10,FALSE)),"")</f>
        <v/>
      </c>
      <c r="F61" s="99" t="str">
        <f>IFERROR(IF(VLOOKUP($A61,'Annex 2 Designated EHV charges'!$D:$O,11,FALSE)=0,"",VLOOKUP($A61,'Annex 2 Designated EHV charges'!$D:$O,11,FALSE)),"")</f>
        <v/>
      </c>
      <c r="G61" s="100" t="str">
        <f>IFERROR(IF(VLOOKUP($A61,'Annex 2 Designated EHV charges'!$D:$O,12,FALSE)=0,"",VLOOKUP($A61,'Annex 2 Designated EHV charges'!$D:$O,12,FALSE)),"")</f>
        <v/>
      </c>
      <c r="H61" s="100" t="str">
        <f>IFERROR(IF(VLOOKUP($A61,'Annex 2 Designated EHV charges'!$D:$P,13,FALSE)=0,"",VLOOKUP($A61,'Annex 2 Designated EHV charges'!$D:$P,13,FALSE)),"")</f>
        <v/>
      </c>
    </row>
    <row r="62" spans="1:8" ht="12.75" customHeight="1" x14ac:dyDescent="0.2">
      <c r="A62" s="97" t="str">
        <f t="array" ref="A62">IFERROR(INDEX('Annex 2 Designated EHV charges'!$D$11:$D$260, MATCH(0, IF(ISBLANK('Annex 2 Designated EHV charges'!$D$11:$D$260),1, COUNTIF(A$4:$A61, 'Annex 2 Designated EHV charges'!$D$11:$D$260)),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charges'!$D:$O,10,FALSE)=0,"",VLOOKUP($A62,'Annex 2 Designated EHV charges'!$D:$O,10,FALSE)),"")</f>
        <v/>
      </c>
      <c r="F62" s="99" t="str">
        <f>IFERROR(IF(VLOOKUP($A62,'Annex 2 Designated EHV charges'!$D:$O,11,FALSE)=0,"",VLOOKUP($A62,'Annex 2 Designated EHV charges'!$D:$O,11,FALSE)),"")</f>
        <v/>
      </c>
      <c r="G62" s="100" t="str">
        <f>IFERROR(IF(VLOOKUP($A62,'Annex 2 Designated EHV charges'!$D:$O,12,FALSE)=0,"",VLOOKUP($A62,'Annex 2 Designated EHV charges'!$D:$O,12,FALSE)),"")</f>
        <v/>
      </c>
      <c r="H62" s="100" t="str">
        <f>IFERROR(IF(VLOOKUP($A62,'Annex 2 Designated EHV charges'!$D:$P,13,FALSE)=0,"",VLOOKUP($A62,'Annex 2 Designated EHV charges'!$D:$P,13,FALSE)),"")</f>
        <v/>
      </c>
    </row>
    <row r="63" spans="1:8" ht="12.75" customHeight="1" x14ac:dyDescent="0.2">
      <c r="A63" s="97" t="str">
        <f t="array" ref="A63">IFERROR(INDEX('Annex 2 Designated EHV charges'!$D$11:$D$260, MATCH(0, IF(ISBLANK('Annex 2 Designated EHV charges'!$D$11:$D$260),1, COUNTIF(A$4:$A62, 'Annex 2 Designated EHV charges'!$D$11:$D$260)),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charges'!$D:$O,10,FALSE)=0,"",VLOOKUP($A63,'Annex 2 Designated EHV charges'!$D:$O,10,FALSE)),"")</f>
        <v/>
      </c>
      <c r="F63" s="99" t="str">
        <f>IFERROR(IF(VLOOKUP($A63,'Annex 2 Designated EHV charges'!$D:$O,11,FALSE)=0,"",VLOOKUP($A63,'Annex 2 Designated EHV charges'!$D:$O,11,FALSE)),"")</f>
        <v/>
      </c>
      <c r="G63" s="100" t="str">
        <f>IFERROR(IF(VLOOKUP($A63,'Annex 2 Designated EHV charges'!$D:$O,12,FALSE)=0,"",VLOOKUP($A63,'Annex 2 Designated EHV charges'!$D:$O,12,FALSE)),"")</f>
        <v/>
      </c>
      <c r="H63" s="100" t="str">
        <f>IFERROR(IF(VLOOKUP($A63,'Annex 2 Designated EHV charges'!$D:$P,13,FALSE)=0,"",VLOOKUP($A63,'Annex 2 Designated EHV charges'!$D:$P,13,FALSE)),"")</f>
        <v/>
      </c>
    </row>
    <row r="64" spans="1:8" ht="12.75" customHeight="1" x14ac:dyDescent="0.2">
      <c r="A64" s="97" t="str">
        <f t="array" ref="A64">IFERROR(INDEX('Annex 2 Designated EHV charges'!$D$11:$D$260, MATCH(0, IF(ISBLANK('Annex 2 Designated EHV charges'!$D$11:$D$260),1, COUNTIF(A$4:$A63, 'Annex 2 Designated EHV charges'!$D$11:$D$260)),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charges'!$D:$O,10,FALSE)=0,"",VLOOKUP($A64,'Annex 2 Designated EHV charges'!$D:$O,10,FALSE)),"")</f>
        <v/>
      </c>
      <c r="F64" s="99" t="str">
        <f>IFERROR(IF(VLOOKUP($A64,'Annex 2 Designated EHV charges'!$D:$O,11,FALSE)=0,"",VLOOKUP($A64,'Annex 2 Designated EHV charges'!$D:$O,11,FALSE)),"")</f>
        <v/>
      </c>
      <c r="G64" s="100" t="str">
        <f>IFERROR(IF(VLOOKUP($A64,'Annex 2 Designated EHV charges'!$D:$O,12,FALSE)=0,"",VLOOKUP($A64,'Annex 2 Designated EHV charges'!$D:$O,12,FALSE)),"")</f>
        <v/>
      </c>
      <c r="H64" s="100" t="str">
        <f>IFERROR(IF(VLOOKUP($A64,'Annex 2 Designated EHV charges'!$D:$P,13,FALSE)=0,"",VLOOKUP($A64,'Annex 2 Designated EHV charges'!$D:$P,13,FALSE)),"")</f>
        <v/>
      </c>
    </row>
    <row r="65" spans="1:8" ht="12.75" customHeight="1" x14ac:dyDescent="0.2">
      <c r="A65" s="97" t="str">
        <f t="array" ref="A65">IFERROR(INDEX('Annex 2 Designated EHV charges'!$D$11:$D$260, MATCH(0, IF(ISBLANK('Annex 2 Designated EHV charges'!$D$11:$D$260),1, COUNTIF(A$4:$A64, 'Annex 2 Designated EHV charges'!$D$11:$D$260)),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charges'!$D:$O,10,FALSE)=0,"",VLOOKUP($A65,'Annex 2 Designated EHV charges'!$D:$O,10,FALSE)),"")</f>
        <v/>
      </c>
      <c r="F65" s="99" t="str">
        <f>IFERROR(IF(VLOOKUP($A65,'Annex 2 Designated EHV charges'!$D:$O,11,FALSE)=0,"",VLOOKUP($A65,'Annex 2 Designated EHV charges'!$D:$O,11,FALSE)),"")</f>
        <v/>
      </c>
      <c r="G65" s="100" t="str">
        <f>IFERROR(IF(VLOOKUP($A65,'Annex 2 Designated EHV charges'!$D:$O,12,FALSE)=0,"",VLOOKUP($A65,'Annex 2 Designated EHV charges'!$D:$O,12,FALSE)),"")</f>
        <v/>
      </c>
      <c r="H65" s="100" t="str">
        <f>IFERROR(IF(VLOOKUP($A65,'Annex 2 Designated EHV charges'!$D:$P,13,FALSE)=0,"",VLOOKUP($A65,'Annex 2 Designated EHV charges'!$D:$P,13,FALSE)),"")</f>
        <v/>
      </c>
    </row>
    <row r="66" spans="1:8" ht="12.75" customHeight="1" x14ac:dyDescent="0.2">
      <c r="A66" s="97" t="str">
        <f t="array" ref="A66">IFERROR(INDEX('Annex 2 Designated EHV charges'!$D$11:$D$260, MATCH(0, IF(ISBLANK('Annex 2 Designated EHV charges'!$D$11:$D$260),1, COUNTIF(A$4:$A65, 'Annex 2 Designated EHV charges'!$D$11:$D$260)),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charges'!$D:$O,10,FALSE)=0,"",VLOOKUP($A66,'Annex 2 Designated EHV charges'!$D:$O,10,FALSE)),"")</f>
        <v/>
      </c>
      <c r="F66" s="99" t="str">
        <f>IFERROR(IF(VLOOKUP($A66,'Annex 2 Designated EHV charges'!$D:$O,11,FALSE)=0,"",VLOOKUP($A66,'Annex 2 Designated EHV charges'!$D:$O,11,FALSE)),"")</f>
        <v/>
      </c>
      <c r="G66" s="100" t="str">
        <f>IFERROR(IF(VLOOKUP($A66,'Annex 2 Designated EHV charges'!$D:$O,12,FALSE)=0,"",VLOOKUP($A66,'Annex 2 Designated EHV charges'!$D:$O,12,FALSE)),"")</f>
        <v/>
      </c>
      <c r="H66" s="100" t="str">
        <f>IFERROR(IF(VLOOKUP($A66,'Annex 2 Designated EHV charges'!$D:$P,13,FALSE)=0,"",VLOOKUP($A66,'Annex 2 Designated EHV charges'!$D:$P,13,FALSE)),"")</f>
        <v/>
      </c>
    </row>
    <row r="67" spans="1:8" ht="12.75" customHeight="1" x14ac:dyDescent="0.2">
      <c r="A67" s="97" t="str">
        <f t="array" ref="A67">IFERROR(INDEX('Annex 2 Designated EHV charges'!$D$11:$D$260, MATCH(0, IF(ISBLANK('Annex 2 Designated EHV charges'!$D$11:$D$260),1, COUNTIF(A$4:$A66, 'Annex 2 Designated EHV charges'!$D$11:$D$260)),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charges'!$D:$O,10,FALSE)=0,"",VLOOKUP($A67,'Annex 2 Designated EHV charges'!$D:$O,10,FALSE)),"")</f>
        <v/>
      </c>
      <c r="F67" s="99" t="str">
        <f>IFERROR(IF(VLOOKUP($A67,'Annex 2 Designated EHV charges'!$D:$O,11,FALSE)=0,"",VLOOKUP($A67,'Annex 2 Designated EHV charges'!$D:$O,11,FALSE)),"")</f>
        <v/>
      </c>
      <c r="G67" s="100" t="str">
        <f>IFERROR(IF(VLOOKUP($A67,'Annex 2 Designated EHV charges'!$D:$O,12,FALSE)=0,"",VLOOKUP($A67,'Annex 2 Designated EHV charges'!$D:$O,12,FALSE)),"")</f>
        <v/>
      </c>
      <c r="H67" s="100" t="str">
        <f>IFERROR(IF(VLOOKUP($A67,'Annex 2 Designated EHV charges'!$D:$P,13,FALSE)=0,"",VLOOKUP($A67,'Annex 2 Designated EHV charges'!$D:$P,13,FALSE)),"")</f>
        <v/>
      </c>
    </row>
    <row r="68" spans="1:8" ht="12.75" customHeight="1" x14ac:dyDescent="0.2">
      <c r="A68" s="97" t="str">
        <f t="array" ref="A68">IFERROR(INDEX('Annex 2 Designated EHV charges'!$D$11:$D$260, MATCH(0, IF(ISBLANK('Annex 2 Designated EHV charges'!$D$11:$D$260),1, COUNTIF(A$4:$A67, 'Annex 2 Designated EHV charges'!$D$11:$D$260)),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charges'!$D:$O,10,FALSE)=0,"",VLOOKUP($A68,'Annex 2 Designated EHV charges'!$D:$O,10,FALSE)),"")</f>
        <v/>
      </c>
      <c r="F68" s="99" t="str">
        <f>IFERROR(IF(VLOOKUP($A68,'Annex 2 Designated EHV charges'!$D:$O,11,FALSE)=0,"",VLOOKUP($A68,'Annex 2 Designated EHV charges'!$D:$O,11,FALSE)),"")</f>
        <v/>
      </c>
      <c r="G68" s="100" t="str">
        <f>IFERROR(IF(VLOOKUP($A68,'Annex 2 Designated EHV charges'!$D:$O,12,FALSE)=0,"",VLOOKUP($A68,'Annex 2 Designated EHV charges'!$D:$O,12,FALSE)),"")</f>
        <v/>
      </c>
      <c r="H68" s="100" t="str">
        <f>IFERROR(IF(VLOOKUP($A68,'Annex 2 Designated EHV charges'!$D:$P,13,FALSE)=0,"",VLOOKUP($A68,'Annex 2 Designated EHV charges'!$D:$P,13,FALSE)),"")</f>
        <v/>
      </c>
    </row>
    <row r="69" spans="1:8" ht="12.75" customHeight="1" x14ac:dyDescent="0.2">
      <c r="A69" s="97" t="str">
        <f t="array" ref="A69">IFERROR(INDEX('Annex 2 Designated EHV charges'!$D$11:$D$260, MATCH(0, IF(ISBLANK('Annex 2 Designated EHV charges'!$D$11:$D$260),1, COUNTIF(A$4:$A68, 'Annex 2 Designated EHV charges'!$D$11:$D$260)),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charges'!$D:$O,10,FALSE)=0,"",VLOOKUP($A69,'Annex 2 Designated EHV charges'!$D:$O,10,FALSE)),"")</f>
        <v/>
      </c>
      <c r="F69" s="99" t="str">
        <f>IFERROR(IF(VLOOKUP($A69,'Annex 2 Designated EHV charges'!$D:$O,11,FALSE)=0,"",VLOOKUP($A69,'Annex 2 Designated EHV charges'!$D:$O,11,FALSE)),"")</f>
        <v/>
      </c>
      <c r="G69" s="100" t="str">
        <f>IFERROR(IF(VLOOKUP($A69,'Annex 2 Designated EHV charges'!$D:$O,12,FALSE)=0,"",VLOOKUP($A69,'Annex 2 Designated EHV charges'!$D:$O,12,FALSE)),"")</f>
        <v/>
      </c>
      <c r="H69" s="100" t="str">
        <f>IFERROR(IF(VLOOKUP($A69,'Annex 2 Designated EHV charges'!$D:$P,13,FALSE)=0,"",VLOOKUP($A69,'Annex 2 Designated EHV charges'!$D:$P,13,FALSE)),"")</f>
        <v/>
      </c>
    </row>
    <row r="70" spans="1:8" ht="12.75" customHeight="1" x14ac:dyDescent="0.2">
      <c r="A70" s="97" t="str">
        <f t="array" ref="A70">IFERROR(INDEX('Annex 2 Designated EHV charges'!$D$11:$D$260, MATCH(0, IF(ISBLANK('Annex 2 Designated EHV charges'!$D$11:$D$260),1, COUNTIF(A$4:$A69, 'Annex 2 Designated EHV charges'!$D$11:$D$260)),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charges'!$D:$O,10,FALSE)=0,"",VLOOKUP($A70,'Annex 2 Designated EHV charges'!$D:$O,10,FALSE)),"")</f>
        <v/>
      </c>
      <c r="F70" s="99" t="str">
        <f>IFERROR(IF(VLOOKUP($A70,'Annex 2 Designated EHV charges'!$D:$O,11,FALSE)=0,"",VLOOKUP($A70,'Annex 2 Designated EHV charges'!$D:$O,11,FALSE)),"")</f>
        <v/>
      </c>
      <c r="G70" s="100" t="str">
        <f>IFERROR(IF(VLOOKUP($A70,'Annex 2 Designated EHV charges'!$D:$O,12,FALSE)=0,"",VLOOKUP($A70,'Annex 2 Designated EHV charges'!$D:$O,12,FALSE)),"")</f>
        <v/>
      </c>
      <c r="H70" s="100" t="str">
        <f>IFERROR(IF(VLOOKUP($A70,'Annex 2 Designated EHV charges'!$D:$P,13,FALSE)=0,"",VLOOKUP($A70,'Annex 2 Designated EHV charges'!$D:$P,13,FALSE)),"")</f>
        <v/>
      </c>
    </row>
    <row r="71" spans="1:8" ht="12.75" customHeight="1" x14ac:dyDescent="0.2">
      <c r="A71" s="97" t="str">
        <f t="array" ref="A71">IFERROR(INDEX('Annex 2 Designated EHV charges'!$D$11:$D$260, MATCH(0, IF(ISBLANK('Annex 2 Designated EHV charges'!$D$11:$D$260),1, COUNTIF(A$4:$A70, 'Annex 2 Designated EHV charges'!$D$11:$D$260)),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charges'!$D:$O,10,FALSE)=0,"",VLOOKUP($A71,'Annex 2 Designated EHV charges'!$D:$O,10,FALSE)),"")</f>
        <v/>
      </c>
      <c r="F71" s="99" t="str">
        <f>IFERROR(IF(VLOOKUP($A71,'Annex 2 Designated EHV charges'!$D:$O,11,FALSE)=0,"",VLOOKUP($A71,'Annex 2 Designated EHV charges'!$D:$O,11,FALSE)),"")</f>
        <v/>
      </c>
      <c r="G71" s="100" t="str">
        <f>IFERROR(IF(VLOOKUP($A71,'Annex 2 Designated EHV charges'!$D:$O,12,FALSE)=0,"",VLOOKUP($A71,'Annex 2 Designated EHV charges'!$D:$O,12,FALSE)),"")</f>
        <v/>
      </c>
      <c r="H71" s="100" t="str">
        <f>IFERROR(IF(VLOOKUP($A71,'Annex 2 Designated EHV charges'!$D:$P,13,FALSE)=0,"",VLOOKUP($A71,'Annex 2 Designated EHV charges'!$D:$P,13,FALSE)),"")</f>
        <v/>
      </c>
    </row>
    <row r="72" spans="1:8" ht="12.75" customHeight="1" x14ac:dyDescent="0.2">
      <c r="A72" s="97" t="str">
        <f t="array" ref="A72">IFERROR(INDEX('Annex 2 Designated EHV charges'!$D$11:$D$260, MATCH(0, IF(ISBLANK('Annex 2 Designated EHV charges'!$D$11:$D$260),1, COUNTIF(A$4:$A71, 'Annex 2 Designated EHV charges'!$D$11:$D$260)),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charges'!$D:$O,10,FALSE)=0,"",VLOOKUP($A72,'Annex 2 Designated EHV charges'!$D:$O,10,FALSE)),"")</f>
        <v/>
      </c>
      <c r="F72" s="99" t="str">
        <f>IFERROR(IF(VLOOKUP($A72,'Annex 2 Designated EHV charges'!$D:$O,11,FALSE)=0,"",VLOOKUP($A72,'Annex 2 Designated EHV charges'!$D:$O,11,FALSE)),"")</f>
        <v/>
      </c>
      <c r="G72" s="100" t="str">
        <f>IFERROR(IF(VLOOKUP($A72,'Annex 2 Designated EHV charges'!$D:$O,12,FALSE)=0,"",VLOOKUP($A72,'Annex 2 Designated EHV charges'!$D:$O,12,FALSE)),"")</f>
        <v/>
      </c>
      <c r="H72" s="100" t="str">
        <f>IFERROR(IF(VLOOKUP($A72,'Annex 2 Designated EHV charges'!$D:$P,13,FALSE)=0,"",VLOOKUP($A72,'Annex 2 Designated EHV charges'!$D:$P,13,FALSE)),"")</f>
        <v/>
      </c>
    </row>
    <row r="73" spans="1:8" ht="12.75" customHeight="1" x14ac:dyDescent="0.2">
      <c r="A73" s="97" t="str">
        <f t="array" ref="A73">IFERROR(INDEX('Annex 2 Designated EHV charges'!$D$11:$D$260, MATCH(0, IF(ISBLANK('Annex 2 Designated EHV charges'!$D$11:$D$260),1, COUNTIF(A$4:$A72, 'Annex 2 Designated EHV charges'!$D$11:$D$260)),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charges'!$D:$O,10,FALSE)=0,"",VLOOKUP($A73,'Annex 2 Designated EHV charges'!$D:$O,10,FALSE)),"")</f>
        <v/>
      </c>
      <c r="F73" s="99" t="str">
        <f>IFERROR(IF(VLOOKUP($A73,'Annex 2 Designated EHV charges'!$D:$O,11,FALSE)=0,"",VLOOKUP($A73,'Annex 2 Designated EHV charges'!$D:$O,11,FALSE)),"")</f>
        <v/>
      </c>
      <c r="G73" s="100" t="str">
        <f>IFERROR(IF(VLOOKUP($A73,'Annex 2 Designated EHV charges'!$D:$O,12,FALSE)=0,"",VLOOKUP($A73,'Annex 2 Designated EHV charges'!$D:$O,12,FALSE)),"")</f>
        <v/>
      </c>
      <c r="H73" s="100" t="str">
        <f>IFERROR(IF(VLOOKUP($A73,'Annex 2 Designated EHV charges'!$D:$P,13,FALSE)=0,"",VLOOKUP($A73,'Annex 2 Designated EHV charges'!$D:$P,13,FALSE)),"")</f>
        <v/>
      </c>
    </row>
    <row r="74" spans="1:8" ht="12.75" customHeight="1" x14ac:dyDescent="0.2">
      <c r="A74" s="97" t="str">
        <f t="array" ref="A74">IFERROR(INDEX('Annex 2 Designated EHV charges'!$D$11:$D$260, MATCH(0, IF(ISBLANK('Annex 2 Designated EHV charges'!$D$11:$D$260),1, COUNTIF(A$4:$A73, 'Annex 2 Designated EHV charges'!$D$11:$D$260)),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charges'!$D:$O,10,FALSE)=0,"",VLOOKUP($A74,'Annex 2 Designated EHV charges'!$D:$O,10,FALSE)),"")</f>
        <v/>
      </c>
      <c r="F74" s="99" t="str">
        <f>IFERROR(IF(VLOOKUP($A74,'Annex 2 Designated EHV charges'!$D:$O,11,FALSE)=0,"",VLOOKUP($A74,'Annex 2 Designated EHV charges'!$D:$O,11,FALSE)),"")</f>
        <v/>
      </c>
      <c r="G74" s="100" t="str">
        <f>IFERROR(IF(VLOOKUP($A74,'Annex 2 Designated EHV charges'!$D:$O,12,FALSE)=0,"",VLOOKUP($A74,'Annex 2 Designated EHV charges'!$D:$O,12,FALSE)),"")</f>
        <v/>
      </c>
      <c r="H74" s="100" t="str">
        <f>IFERROR(IF(VLOOKUP($A74,'Annex 2 Designated EHV charges'!$D:$P,13,FALSE)=0,"",VLOOKUP($A74,'Annex 2 Designated EHV charges'!$D:$P,13,FALSE)),"")</f>
        <v/>
      </c>
    </row>
    <row r="75" spans="1:8" ht="12.75" customHeight="1" x14ac:dyDescent="0.2">
      <c r="A75" s="97" t="str">
        <f t="array" ref="A75">IFERROR(INDEX('Annex 2 Designated EHV charges'!$D$11:$D$260, MATCH(0, IF(ISBLANK('Annex 2 Designated EHV charges'!$D$11:$D$260),1, COUNTIF(A$4:$A74, 'Annex 2 Designated EHV charges'!$D$11:$D$260)),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charges'!$D:$O,10,FALSE)=0,"",VLOOKUP($A75,'Annex 2 Designated EHV charges'!$D:$O,10,FALSE)),"")</f>
        <v/>
      </c>
      <c r="F75" s="99" t="str">
        <f>IFERROR(IF(VLOOKUP($A75,'Annex 2 Designated EHV charges'!$D:$O,11,FALSE)=0,"",VLOOKUP($A75,'Annex 2 Designated EHV charges'!$D:$O,11,FALSE)),"")</f>
        <v/>
      </c>
      <c r="G75" s="100" t="str">
        <f>IFERROR(IF(VLOOKUP($A75,'Annex 2 Designated EHV charges'!$D:$O,12,FALSE)=0,"",VLOOKUP($A75,'Annex 2 Designated EHV charges'!$D:$O,12,FALSE)),"")</f>
        <v/>
      </c>
      <c r="H75" s="100" t="str">
        <f>IFERROR(IF(VLOOKUP($A75,'Annex 2 Designated EHV charges'!$D:$P,13,FALSE)=0,"",VLOOKUP($A75,'Annex 2 Designated EHV charges'!$D:$P,13,FALSE)),"")</f>
        <v/>
      </c>
    </row>
    <row r="76" spans="1:8" ht="12.75" customHeight="1" x14ac:dyDescent="0.2">
      <c r="A76" s="97" t="str">
        <f t="array" ref="A76">IFERROR(INDEX('Annex 2 Designated EHV charges'!$D$11:$D$260, MATCH(0, IF(ISBLANK('Annex 2 Designated EHV charges'!$D$11:$D$260),1, COUNTIF(A$4:$A75, 'Annex 2 Designated EHV charges'!$D$11:$D$260)),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charges'!$D:$O,10,FALSE)=0,"",VLOOKUP($A76,'Annex 2 Designated EHV charges'!$D:$O,10,FALSE)),"")</f>
        <v/>
      </c>
      <c r="F76" s="99" t="str">
        <f>IFERROR(IF(VLOOKUP($A76,'Annex 2 Designated EHV charges'!$D:$O,11,FALSE)=0,"",VLOOKUP($A76,'Annex 2 Designated EHV charges'!$D:$O,11,FALSE)),"")</f>
        <v/>
      </c>
      <c r="G76" s="100" t="str">
        <f>IFERROR(IF(VLOOKUP($A76,'Annex 2 Designated EHV charges'!$D:$O,12,FALSE)=0,"",VLOOKUP($A76,'Annex 2 Designated EHV charges'!$D:$O,12,FALSE)),"")</f>
        <v/>
      </c>
      <c r="H76" s="100" t="str">
        <f>IFERROR(IF(VLOOKUP($A76,'Annex 2 Designated EHV charges'!$D:$P,13,FALSE)=0,"",VLOOKUP($A76,'Annex 2 Designated EHV charges'!$D:$P,13,FALSE)),"")</f>
        <v/>
      </c>
    </row>
    <row r="77" spans="1:8" ht="12.75" customHeight="1" x14ac:dyDescent="0.2">
      <c r="A77" s="97" t="str">
        <f t="array" ref="A77">IFERROR(INDEX('Annex 2 Designated EHV charges'!$D$11:$D$260, MATCH(0, IF(ISBLANK('Annex 2 Designated EHV charges'!$D$11:$D$260),1, COUNTIF(A$4:$A76, 'Annex 2 Designated EHV charges'!$D$11:$D$260)),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charges'!$D:$O,10,FALSE)=0,"",VLOOKUP($A77,'Annex 2 Designated EHV charges'!$D:$O,10,FALSE)),"")</f>
        <v/>
      </c>
      <c r="F77" s="99" t="str">
        <f>IFERROR(IF(VLOOKUP($A77,'Annex 2 Designated EHV charges'!$D:$O,11,FALSE)=0,"",VLOOKUP($A77,'Annex 2 Designated EHV charges'!$D:$O,11,FALSE)),"")</f>
        <v/>
      </c>
      <c r="G77" s="100" t="str">
        <f>IFERROR(IF(VLOOKUP($A77,'Annex 2 Designated EHV charges'!$D:$O,12,FALSE)=0,"",VLOOKUP($A77,'Annex 2 Designated EHV charges'!$D:$O,12,FALSE)),"")</f>
        <v/>
      </c>
      <c r="H77" s="100" t="str">
        <f>IFERROR(IF(VLOOKUP($A77,'Annex 2 Designated EHV charges'!$D:$P,13,FALSE)=0,"",VLOOKUP($A77,'Annex 2 Designated EHV charges'!$D:$P,13,FALSE)),"")</f>
        <v/>
      </c>
    </row>
    <row r="78" spans="1:8" ht="12.75" customHeight="1" x14ac:dyDescent="0.2">
      <c r="A78" s="97" t="str">
        <f t="array" ref="A78">IFERROR(INDEX('Annex 2 Designated EHV charges'!$D$11:$D$260, MATCH(0, IF(ISBLANK('Annex 2 Designated EHV charges'!$D$11:$D$260),1, COUNTIF(A$4:$A77, 'Annex 2 Designated EHV charges'!$D$11:$D$260)),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charges'!$D:$O,10,FALSE)=0,"",VLOOKUP($A78,'Annex 2 Designated EHV charges'!$D:$O,10,FALSE)),"")</f>
        <v/>
      </c>
      <c r="F78" s="99" t="str">
        <f>IFERROR(IF(VLOOKUP($A78,'Annex 2 Designated EHV charges'!$D:$O,11,FALSE)=0,"",VLOOKUP($A78,'Annex 2 Designated EHV charges'!$D:$O,11,FALSE)),"")</f>
        <v/>
      </c>
      <c r="G78" s="100" t="str">
        <f>IFERROR(IF(VLOOKUP($A78,'Annex 2 Designated EHV charges'!$D:$O,12,FALSE)=0,"",VLOOKUP($A78,'Annex 2 Designated EHV charges'!$D:$O,12,FALSE)),"")</f>
        <v/>
      </c>
      <c r="H78" s="100" t="str">
        <f>IFERROR(IF(VLOOKUP($A78,'Annex 2 Designated EHV charges'!$D:$P,13,FALSE)=0,"",VLOOKUP($A78,'Annex 2 Designated EHV charges'!$D:$P,13,FALSE)),"")</f>
        <v/>
      </c>
    </row>
    <row r="79" spans="1:8" ht="12.75" customHeight="1" x14ac:dyDescent="0.2">
      <c r="A79" s="97" t="str">
        <f t="array" ref="A79">IFERROR(INDEX('Annex 2 Designated EHV charges'!$D$11:$D$260, MATCH(0, IF(ISBLANK('Annex 2 Designated EHV charges'!$D$11:$D$260),1, COUNTIF(A$4:$A78, 'Annex 2 Designated EHV charges'!$D$11:$D$260)),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charges'!$D:$O,10,FALSE)=0,"",VLOOKUP($A79,'Annex 2 Designated EHV charges'!$D:$O,10,FALSE)),"")</f>
        <v/>
      </c>
      <c r="F79" s="99" t="str">
        <f>IFERROR(IF(VLOOKUP($A79,'Annex 2 Designated EHV charges'!$D:$O,11,FALSE)=0,"",VLOOKUP($A79,'Annex 2 Designated EHV charges'!$D:$O,11,FALSE)),"")</f>
        <v/>
      </c>
      <c r="G79" s="100" t="str">
        <f>IFERROR(IF(VLOOKUP($A79,'Annex 2 Designated EHV charges'!$D:$O,12,FALSE)=0,"",VLOOKUP($A79,'Annex 2 Designated EHV charges'!$D:$O,12,FALSE)),"")</f>
        <v/>
      </c>
      <c r="H79" s="100" t="str">
        <f>IFERROR(IF(VLOOKUP($A79,'Annex 2 Designated EHV charges'!$D:$P,13,FALSE)=0,"",VLOOKUP($A79,'Annex 2 Designated EHV charges'!$D:$P,13,FALSE)),"")</f>
        <v/>
      </c>
    </row>
    <row r="80" spans="1:8" ht="12.75" customHeight="1" x14ac:dyDescent="0.2">
      <c r="A80" s="97" t="str">
        <f t="array" ref="A80">IFERROR(INDEX('Annex 2 Designated EHV charges'!$D$11:$D$260, MATCH(0, IF(ISBLANK('Annex 2 Designated EHV charges'!$D$11:$D$260),1, COUNTIF(A$4:$A79, 'Annex 2 Designated EHV charges'!$D$11:$D$260)),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charges'!$D:$O,10,FALSE)=0,"",VLOOKUP($A80,'Annex 2 Designated EHV charges'!$D:$O,10,FALSE)),"")</f>
        <v/>
      </c>
      <c r="F80" s="99" t="str">
        <f>IFERROR(IF(VLOOKUP($A80,'Annex 2 Designated EHV charges'!$D:$O,11,FALSE)=0,"",VLOOKUP($A80,'Annex 2 Designated EHV charges'!$D:$O,11,FALSE)),"")</f>
        <v/>
      </c>
      <c r="G80" s="100" t="str">
        <f>IFERROR(IF(VLOOKUP($A80,'Annex 2 Designated EHV charges'!$D:$O,12,FALSE)=0,"",VLOOKUP($A80,'Annex 2 Designated EHV charges'!$D:$O,12,FALSE)),"")</f>
        <v/>
      </c>
      <c r="H80" s="100" t="str">
        <f>IFERROR(IF(VLOOKUP($A80,'Annex 2 Designated EHV charges'!$D:$P,13,FALSE)=0,"",VLOOKUP($A80,'Annex 2 Designated EHV charges'!$D:$P,13,FALSE)),"")</f>
        <v/>
      </c>
    </row>
    <row r="81" spans="1:8" ht="12.75" customHeight="1" x14ac:dyDescent="0.2">
      <c r="A81" s="97" t="str">
        <f t="array" ref="A81">IFERROR(INDEX('Annex 2 Designated EHV charges'!$D$11:$D$260, MATCH(0, IF(ISBLANK('Annex 2 Designated EHV charges'!$D$11:$D$260),1, COUNTIF(A$4:$A80, 'Annex 2 Designated EHV charges'!$D$11:$D$260)),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charges'!$D:$O,10,FALSE)=0,"",VLOOKUP($A81,'Annex 2 Designated EHV charges'!$D:$O,10,FALSE)),"")</f>
        <v/>
      </c>
      <c r="F81" s="99" t="str">
        <f>IFERROR(IF(VLOOKUP($A81,'Annex 2 Designated EHV charges'!$D:$O,11,FALSE)=0,"",VLOOKUP($A81,'Annex 2 Designated EHV charges'!$D:$O,11,FALSE)),"")</f>
        <v/>
      </c>
      <c r="G81" s="100" t="str">
        <f>IFERROR(IF(VLOOKUP($A81,'Annex 2 Designated EHV charges'!$D:$O,12,FALSE)=0,"",VLOOKUP($A81,'Annex 2 Designated EHV charges'!$D:$O,12,FALSE)),"")</f>
        <v/>
      </c>
      <c r="H81" s="100" t="str">
        <f>IFERROR(IF(VLOOKUP($A81,'Annex 2 Designated EHV charges'!$D:$P,13,FALSE)=0,"",VLOOKUP($A81,'Annex 2 Designated EHV charges'!$D:$P,13,FALSE)),"")</f>
        <v/>
      </c>
    </row>
    <row r="82" spans="1:8" ht="12.75" customHeight="1" x14ac:dyDescent="0.2">
      <c r="A82" s="97" t="str">
        <f t="array" ref="A82">IFERROR(INDEX('Annex 2 Designated EHV charges'!$D$11:$D$260, MATCH(0, IF(ISBLANK('Annex 2 Designated EHV charges'!$D$11:$D$260),1, COUNTIF(A$4:$A81, 'Annex 2 Designated EHV charges'!$D$11:$D$260)),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charges'!$D:$O,10,FALSE)=0,"",VLOOKUP($A82,'Annex 2 Designated EHV charges'!$D:$O,10,FALSE)),"")</f>
        <v/>
      </c>
      <c r="F82" s="99" t="str">
        <f>IFERROR(IF(VLOOKUP($A82,'Annex 2 Designated EHV charges'!$D:$O,11,FALSE)=0,"",VLOOKUP($A82,'Annex 2 Designated EHV charges'!$D:$O,11,FALSE)),"")</f>
        <v/>
      </c>
      <c r="G82" s="100" t="str">
        <f>IFERROR(IF(VLOOKUP($A82,'Annex 2 Designated EHV charges'!$D:$O,12,FALSE)=0,"",VLOOKUP($A82,'Annex 2 Designated EHV charges'!$D:$O,12,FALSE)),"")</f>
        <v/>
      </c>
      <c r="H82" s="100" t="str">
        <f>IFERROR(IF(VLOOKUP($A82,'Annex 2 Designated EHV charges'!$D:$P,13,FALSE)=0,"",VLOOKUP($A82,'Annex 2 Designated EHV charges'!$D:$P,13,FALSE)),"")</f>
        <v/>
      </c>
    </row>
    <row r="83" spans="1:8" ht="12.75" customHeight="1" x14ac:dyDescent="0.2">
      <c r="A83" s="97" t="str">
        <f t="array" ref="A83">IFERROR(INDEX('Annex 2 Designated EHV charges'!$D$11:$D$260, MATCH(0, IF(ISBLANK('Annex 2 Designated EHV charges'!$D$11:$D$260),1, COUNTIF(A$4:$A82, 'Annex 2 Designated EHV charges'!$D$11:$D$260)),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charges'!$D:$O,10,FALSE)=0,"",VLOOKUP($A83,'Annex 2 Designated EHV charges'!$D:$O,10,FALSE)),"")</f>
        <v/>
      </c>
      <c r="F83" s="99" t="str">
        <f>IFERROR(IF(VLOOKUP($A83,'Annex 2 Designated EHV charges'!$D:$O,11,FALSE)=0,"",VLOOKUP($A83,'Annex 2 Designated EHV charges'!$D:$O,11,FALSE)),"")</f>
        <v/>
      </c>
      <c r="G83" s="100" t="str">
        <f>IFERROR(IF(VLOOKUP($A83,'Annex 2 Designated EHV charges'!$D:$O,12,FALSE)=0,"",VLOOKUP($A83,'Annex 2 Designated EHV charges'!$D:$O,12,FALSE)),"")</f>
        <v/>
      </c>
      <c r="H83" s="100" t="str">
        <f>IFERROR(IF(VLOOKUP($A83,'Annex 2 Designated EHV charges'!$D:$P,13,FALSE)=0,"",VLOOKUP($A83,'Annex 2 Designated EHV charges'!$D:$P,13,FALSE)),"")</f>
        <v/>
      </c>
    </row>
    <row r="84" spans="1:8" ht="12.75" customHeight="1" x14ac:dyDescent="0.2">
      <c r="A84" s="97" t="str">
        <f t="array" ref="A84">IFERROR(INDEX('Annex 2 Designated EHV charges'!$D$11:$D$260, MATCH(0, IF(ISBLANK('Annex 2 Designated EHV charges'!$D$11:$D$260),1, COUNTIF(A$4:$A83, 'Annex 2 Designated EHV charges'!$D$11:$D$260)),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charges'!$D:$O,10,FALSE)=0,"",VLOOKUP($A84,'Annex 2 Designated EHV charges'!$D:$O,10,FALSE)),"")</f>
        <v/>
      </c>
      <c r="F84" s="99" t="str">
        <f>IFERROR(IF(VLOOKUP($A84,'Annex 2 Designated EHV charges'!$D:$O,11,FALSE)=0,"",VLOOKUP($A84,'Annex 2 Designated EHV charges'!$D:$O,11,FALSE)),"")</f>
        <v/>
      </c>
      <c r="G84" s="100" t="str">
        <f>IFERROR(IF(VLOOKUP($A84,'Annex 2 Designated EHV charges'!$D:$O,12,FALSE)=0,"",VLOOKUP($A84,'Annex 2 Designated EHV charges'!$D:$O,12,FALSE)),"")</f>
        <v/>
      </c>
      <c r="H84" s="100" t="str">
        <f>IFERROR(IF(VLOOKUP($A84,'Annex 2 Designated EHV charges'!$D:$P,13,FALSE)=0,"",VLOOKUP($A84,'Annex 2 Designated EHV charges'!$D:$P,13,FALSE)),"")</f>
        <v/>
      </c>
    </row>
    <row r="85" spans="1:8" ht="12.75" customHeight="1" x14ac:dyDescent="0.2">
      <c r="A85" s="97" t="str">
        <f t="array" ref="A85">IFERROR(INDEX('Annex 2 Designated EHV charges'!$D$11:$D$260, MATCH(0, IF(ISBLANK('Annex 2 Designated EHV charges'!$D$11:$D$260),1, COUNTIF(A$4:$A84, 'Annex 2 Designated EHV charges'!$D$11:$D$260)),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charges'!$D:$O,10,FALSE)=0,"",VLOOKUP($A85,'Annex 2 Designated EHV charges'!$D:$O,10,FALSE)),"")</f>
        <v/>
      </c>
      <c r="F85" s="99" t="str">
        <f>IFERROR(IF(VLOOKUP($A85,'Annex 2 Designated EHV charges'!$D:$O,11,FALSE)=0,"",VLOOKUP($A85,'Annex 2 Designated EHV charges'!$D:$O,11,FALSE)),"")</f>
        <v/>
      </c>
      <c r="G85" s="100" t="str">
        <f>IFERROR(IF(VLOOKUP($A85,'Annex 2 Designated EHV charges'!$D:$O,12,FALSE)=0,"",VLOOKUP($A85,'Annex 2 Designated EHV charges'!$D:$O,12,FALSE)),"")</f>
        <v/>
      </c>
      <c r="H85" s="100" t="str">
        <f>IFERROR(IF(VLOOKUP($A85,'Annex 2 Designated EHV charges'!$D:$P,13,FALSE)=0,"",VLOOKUP($A85,'Annex 2 Designated EHV charges'!$D:$P,13,FALSE)),"")</f>
        <v/>
      </c>
    </row>
    <row r="86" spans="1:8" ht="12.75" customHeight="1" x14ac:dyDescent="0.2">
      <c r="A86" s="97" t="str">
        <f t="array" ref="A86">IFERROR(INDEX('Annex 2 Designated EHV charges'!$D$11:$D$260, MATCH(0, IF(ISBLANK('Annex 2 Designated EHV charges'!$D$11:$D$260),1, COUNTIF(A$4:$A85, 'Annex 2 Designated EHV charges'!$D$11:$D$260)),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charges'!$D:$O,10,FALSE)=0,"",VLOOKUP($A86,'Annex 2 Designated EHV charges'!$D:$O,10,FALSE)),"")</f>
        <v/>
      </c>
      <c r="F86" s="99" t="str">
        <f>IFERROR(IF(VLOOKUP($A86,'Annex 2 Designated EHV charges'!$D:$O,11,FALSE)=0,"",VLOOKUP($A86,'Annex 2 Designated EHV charges'!$D:$O,11,FALSE)),"")</f>
        <v/>
      </c>
      <c r="G86" s="100" t="str">
        <f>IFERROR(IF(VLOOKUP($A86,'Annex 2 Designated EHV charges'!$D:$O,12,FALSE)=0,"",VLOOKUP($A86,'Annex 2 Designated EHV charges'!$D:$O,12,FALSE)),"")</f>
        <v/>
      </c>
      <c r="H86" s="100" t="str">
        <f>IFERROR(IF(VLOOKUP($A86,'Annex 2 Designated EHV charges'!$D:$P,13,FALSE)=0,"",VLOOKUP($A86,'Annex 2 Designated EHV charges'!$D:$P,13,FALSE)),"")</f>
        <v/>
      </c>
    </row>
    <row r="87" spans="1:8" ht="12.75" customHeight="1" x14ac:dyDescent="0.2">
      <c r="A87" s="97" t="str">
        <f t="array" ref="A87">IFERROR(INDEX('Annex 2 Designated EHV charges'!$D$11:$D$260, MATCH(0, IF(ISBLANK('Annex 2 Designated EHV charges'!$D$11:$D$260),1, COUNTIF(A$4:$A86, 'Annex 2 Designated EHV charges'!$D$11:$D$260)),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charges'!$D:$O,10,FALSE)=0,"",VLOOKUP($A87,'Annex 2 Designated EHV charges'!$D:$O,10,FALSE)),"")</f>
        <v/>
      </c>
      <c r="F87" s="99" t="str">
        <f>IFERROR(IF(VLOOKUP($A87,'Annex 2 Designated EHV charges'!$D:$O,11,FALSE)=0,"",VLOOKUP($A87,'Annex 2 Designated EHV charges'!$D:$O,11,FALSE)),"")</f>
        <v/>
      </c>
      <c r="G87" s="100" t="str">
        <f>IFERROR(IF(VLOOKUP($A87,'Annex 2 Designated EHV charges'!$D:$O,12,FALSE)=0,"",VLOOKUP($A87,'Annex 2 Designated EHV charges'!$D:$O,12,FALSE)),"")</f>
        <v/>
      </c>
      <c r="H87" s="100" t="str">
        <f>IFERROR(IF(VLOOKUP($A87,'Annex 2 Designated EHV charges'!$D:$P,13,FALSE)=0,"",VLOOKUP($A87,'Annex 2 Designated EHV charges'!$D:$P,13,FALSE)),"")</f>
        <v/>
      </c>
    </row>
    <row r="88" spans="1:8" ht="12.75" customHeight="1" x14ac:dyDescent="0.2">
      <c r="A88" s="97" t="str">
        <f t="array" ref="A88">IFERROR(INDEX('Annex 2 Designated EHV charges'!$D$11:$D$260, MATCH(0, IF(ISBLANK('Annex 2 Designated EHV charges'!$D$11:$D$260),1, COUNTIF(A$4:$A87, 'Annex 2 Designated EHV charges'!$D$11:$D$260)),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charges'!$D:$O,10,FALSE)=0,"",VLOOKUP($A88,'Annex 2 Designated EHV charges'!$D:$O,10,FALSE)),"")</f>
        <v/>
      </c>
      <c r="F88" s="99" t="str">
        <f>IFERROR(IF(VLOOKUP($A88,'Annex 2 Designated EHV charges'!$D:$O,11,FALSE)=0,"",VLOOKUP($A88,'Annex 2 Designated EHV charges'!$D:$O,11,FALSE)),"")</f>
        <v/>
      </c>
      <c r="G88" s="100" t="str">
        <f>IFERROR(IF(VLOOKUP($A88,'Annex 2 Designated EHV charges'!$D:$O,12,FALSE)=0,"",VLOOKUP($A88,'Annex 2 Designated EHV charges'!$D:$O,12,FALSE)),"")</f>
        <v/>
      </c>
      <c r="H88" s="100" t="str">
        <f>IFERROR(IF(VLOOKUP($A88,'Annex 2 Designated EHV charges'!$D:$P,13,FALSE)=0,"",VLOOKUP($A88,'Annex 2 Designated EHV charges'!$D:$P,13,FALSE)),"")</f>
        <v/>
      </c>
    </row>
    <row r="89" spans="1:8" ht="12.75" customHeight="1" x14ac:dyDescent="0.2">
      <c r="A89" s="97" t="str">
        <f t="array" ref="A89">IFERROR(INDEX('Annex 2 Designated EHV charges'!$D$11:$D$260, MATCH(0, IF(ISBLANK('Annex 2 Designated EHV charges'!$D$11:$D$260),1, COUNTIF(A$4:$A88, 'Annex 2 Designated EHV charges'!$D$11:$D$260)),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charges'!$D:$O,10,FALSE)=0,"",VLOOKUP($A89,'Annex 2 Designated EHV charges'!$D:$O,10,FALSE)),"")</f>
        <v/>
      </c>
      <c r="F89" s="99" t="str">
        <f>IFERROR(IF(VLOOKUP($A89,'Annex 2 Designated EHV charges'!$D:$O,11,FALSE)=0,"",VLOOKUP($A89,'Annex 2 Designated EHV charges'!$D:$O,11,FALSE)),"")</f>
        <v/>
      </c>
      <c r="G89" s="100" t="str">
        <f>IFERROR(IF(VLOOKUP($A89,'Annex 2 Designated EHV charges'!$D:$O,12,FALSE)=0,"",VLOOKUP($A89,'Annex 2 Designated EHV charges'!$D:$O,12,FALSE)),"")</f>
        <v/>
      </c>
      <c r="H89" s="100" t="str">
        <f>IFERROR(IF(VLOOKUP($A89,'Annex 2 Designated EHV charges'!$D:$P,13,FALSE)=0,"",VLOOKUP($A89,'Annex 2 Designated EHV charges'!$D:$P,13,FALSE)),"")</f>
        <v/>
      </c>
    </row>
    <row r="90" spans="1:8" ht="12.75" customHeight="1" x14ac:dyDescent="0.2">
      <c r="A90" s="97" t="str">
        <f t="array" ref="A90">IFERROR(INDEX('Annex 2 Designated EHV charges'!$D$11:$D$260, MATCH(0, IF(ISBLANK('Annex 2 Designated EHV charges'!$D$11:$D$260),1, COUNTIF(A$4:$A89, 'Annex 2 Designated EHV charges'!$D$11:$D$260)),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charges'!$D:$O,10,FALSE)=0,"",VLOOKUP($A90,'Annex 2 Designated EHV charges'!$D:$O,10,FALSE)),"")</f>
        <v/>
      </c>
      <c r="F90" s="99" t="str">
        <f>IFERROR(IF(VLOOKUP($A90,'Annex 2 Designated EHV charges'!$D:$O,11,FALSE)=0,"",VLOOKUP($A90,'Annex 2 Designated EHV charges'!$D:$O,11,FALSE)),"")</f>
        <v/>
      </c>
      <c r="G90" s="100" t="str">
        <f>IFERROR(IF(VLOOKUP($A90,'Annex 2 Designated EHV charges'!$D:$O,12,FALSE)=0,"",VLOOKUP($A90,'Annex 2 Designated EHV charges'!$D:$O,12,FALSE)),"")</f>
        <v/>
      </c>
      <c r="H90" s="100" t="str">
        <f>IFERROR(IF(VLOOKUP($A90,'Annex 2 Designated EHV charges'!$D:$P,13,FALSE)=0,"",VLOOKUP($A90,'Annex 2 Designated EHV charges'!$D:$P,13,FALSE)),"")</f>
        <v/>
      </c>
    </row>
    <row r="91" spans="1:8" ht="12.75" customHeight="1" x14ac:dyDescent="0.2">
      <c r="A91" s="97" t="str">
        <f t="array" ref="A91">IFERROR(INDEX('Annex 2 Designated EHV charges'!$D$11:$D$260, MATCH(0, IF(ISBLANK('Annex 2 Designated EHV charges'!$D$11:$D$260),1, COUNTIF(A$4:$A90, 'Annex 2 Designated EHV charges'!$D$11:$D$260)),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charges'!$D:$O,10,FALSE)=0,"",VLOOKUP($A91,'Annex 2 Designated EHV charges'!$D:$O,10,FALSE)),"")</f>
        <v/>
      </c>
      <c r="F91" s="99" t="str">
        <f>IFERROR(IF(VLOOKUP($A91,'Annex 2 Designated EHV charges'!$D:$O,11,FALSE)=0,"",VLOOKUP($A91,'Annex 2 Designated EHV charges'!$D:$O,11,FALSE)),"")</f>
        <v/>
      </c>
      <c r="G91" s="100" t="str">
        <f>IFERROR(IF(VLOOKUP($A91,'Annex 2 Designated EHV charges'!$D:$O,12,FALSE)=0,"",VLOOKUP($A91,'Annex 2 Designated EHV charges'!$D:$O,12,FALSE)),"")</f>
        <v/>
      </c>
      <c r="H91" s="100" t="str">
        <f>IFERROR(IF(VLOOKUP($A91,'Annex 2 Designated EHV charges'!$D:$P,13,FALSE)=0,"",VLOOKUP($A91,'Annex 2 Designated EHV charges'!$D:$P,13,FALSE)),"")</f>
        <v/>
      </c>
    </row>
    <row r="92" spans="1:8" ht="12.75" customHeight="1" x14ac:dyDescent="0.2">
      <c r="A92" s="97" t="str">
        <f t="array" ref="A92">IFERROR(INDEX('Annex 2 Designated EHV charges'!$D$11:$D$260, MATCH(0, IF(ISBLANK('Annex 2 Designated EHV charges'!$D$11:$D$260),1, COUNTIF(A$4:$A91, 'Annex 2 Designated EHV charges'!$D$11:$D$260)),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charges'!$D:$O,10,FALSE)=0,"",VLOOKUP($A92,'Annex 2 Designated EHV charges'!$D:$O,10,FALSE)),"")</f>
        <v/>
      </c>
      <c r="F92" s="99" t="str">
        <f>IFERROR(IF(VLOOKUP($A92,'Annex 2 Designated EHV charges'!$D:$O,11,FALSE)=0,"",VLOOKUP($A92,'Annex 2 Designated EHV charges'!$D:$O,11,FALSE)),"")</f>
        <v/>
      </c>
      <c r="G92" s="100" t="str">
        <f>IFERROR(IF(VLOOKUP($A92,'Annex 2 Designated EHV charges'!$D:$O,12,FALSE)=0,"",VLOOKUP($A92,'Annex 2 Designated EHV charges'!$D:$O,12,FALSE)),"")</f>
        <v/>
      </c>
      <c r="H92" s="100" t="str">
        <f>IFERROR(IF(VLOOKUP($A92,'Annex 2 Designated EHV charges'!$D:$P,13,FALSE)=0,"",VLOOKUP($A92,'Annex 2 Designated EHV charges'!$D:$P,13,FALSE)),"")</f>
        <v/>
      </c>
    </row>
    <row r="93" spans="1:8" ht="12.75" customHeight="1" x14ac:dyDescent="0.2">
      <c r="A93" s="97" t="str">
        <f t="array" ref="A93">IFERROR(INDEX('Annex 2 Designated EHV charges'!$D$11:$D$260, MATCH(0, IF(ISBLANK('Annex 2 Designated EHV charges'!$D$11:$D$260),1, COUNTIF(A$4:$A92, 'Annex 2 Designated EHV charges'!$D$11:$D$260)),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charges'!$D:$O,10,FALSE)=0,"",VLOOKUP($A93,'Annex 2 Designated EHV charges'!$D:$O,10,FALSE)),"")</f>
        <v/>
      </c>
      <c r="F93" s="99" t="str">
        <f>IFERROR(IF(VLOOKUP($A93,'Annex 2 Designated EHV charges'!$D:$O,11,FALSE)=0,"",VLOOKUP($A93,'Annex 2 Designated EHV charges'!$D:$O,11,FALSE)),"")</f>
        <v/>
      </c>
      <c r="G93" s="100" t="str">
        <f>IFERROR(IF(VLOOKUP($A93,'Annex 2 Designated EHV charges'!$D:$O,12,FALSE)=0,"",VLOOKUP($A93,'Annex 2 Designated EHV charges'!$D:$O,12,FALSE)),"")</f>
        <v/>
      </c>
      <c r="H93" s="100" t="str">
        <f>IFERROR(IF(VLOOKUP($A93,'Annex 2 Designated EHV charges'!$D:$P,13,FALSE)=0,"",VLOOKUP($A93,'Annex 2 Designated EHV charges'!$D:$P,13,FALSE)),"")</f>
        <v/>
      </c>
    </row>
    <row r="94" spans="1:8" ht="12.75" customHeight="1" x14ac:dyDescent="0.2">
      <c r="A94" s="97" t="str">
        <f t="array" ref="A94">IFERROR(INDEX('Annex 2 Designated EHV charges'!$D$11:$D$260, MATCH(0, IF(ISBLANK('Annex 2 Designated EHV charges'!$D$11:$D$260),1, COUNTIF(A$4:$A93, 'Annex 2 Designated EHV charges'!$D$11:$D$260)),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charges'!$D:$O,10,FALSE)=0,"",VLOOKUP($A94,'Annex 2 Designated EHV charges'!$D:$O,10,FALSE)),"")</f>
        <v/>
      </c>
      <c r="F94" s="99" t="str">
        <f>IFERROR(IF(VLOOKUP($A94,'Annex 2 Designated EHV charges'!$D:$O,11,FALSE)=0,"",VLOOKUP($A94,'Annex 2 Designated EHV charges'!$D:$O,11,FALSE)),"")</f>
        <v/>
      </c>
      <c r="G94" s="100" t="str">
        <f>IFERROR(IF(VLOOKUP($A94,'Annex 2 Designated EHV charges'!$D:$O,12,FALSE)=0,"",VLOOKUP($A94,'Annex 2 Designated EHV charges'!$D:$O,12,FALSE)),"")</f>
        <v/>
      </c>
      <c r="H94" s="100" t="str">
        <f>IFERROR(IF(VLOOKUP($A94,'Annex 2 Designated EHV charges'!$D:$P,13,FALSE)=0,"",VLOOKUP($A94,'Annex 2 Designated EHV charges'!$D:$P,13,FALSE)),"")</f>
        <v/>
      </c>
    </row>
    <row r="95" spans="1:8" ht="12.75" customHeight="1" x14ac:dyDescent="0.2">
      <c r="A95" s="97" t="str">
        <f t="array" ref="A95">IFERROR(INDEX('Annex 2 Designated EHV charges'!$D$11:$D$260, MATCH(0, IF(ISBLANK('Annex 2 Designated EHV charges'!$D$11:$D$260),1, COUNTIF(A$4:$A94, 'Annex 2 Designated EHV charges'!$D$11:$D$260)),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charges'!$D:$O,10,FALSE)=0,"",VLOOKUP($A95,'Annex 2 Designated EHV charges'!$D:$O,10,FALSE)),"")</f>
        <v/>
      </c>
      <c r="F95" s="99" t="str">
        <f>IFERROR(IF(VLOOKUP($A95,'Annex 2 Designated EHV charges'!$D:$O,11,FALSE)=0,"",VLOOKUP($A95,'Annex 2 Designated EHV charges'!$D:$O,11,FALSE)),"")</f>
        <v/>
      </c>
      <c r="G95" s="100" t="str">
        <f>IFERROR(IF(VLOOKUP($A95,'Annex 2 Designated EHV charges'!$D:$O,12,FALSE)=0,"",VLOOKUP($A95,'Annex 2 Designated EHV charges'!$D:$O,12,FALSE)),"")</f>
        <v/>
      </c>
      <c r="H95" s="100" t="str">
        <f>IFERROR(IF(VLOOKUP($A95,'Annex 2 Designated EHV charges'!$D:$P,13,FALSE)=0,"",VLOOKUP($A95,'Annex 2 Designated EHV charges'!$D:$P,13,FALSE)),"")</f>
        <v/>
      </c>
    </row>
    <row r="96" spans="1:8" ht="12.75" customHeight="1" x14ac:dyDescent="0.2">
      <c r="A96" s="97" t="str">
        <f t="array" ref="A96">IFERROR(INDEX('Annex 2 Designated EHV charges'!$D$11:$D$260, MATCH(0, IF(ISBLANK('Annex 2 Designated EHV charges'!$D$11:$D$260),1, COUNTIF(A$4:$A95, 'Annex 2 Designated EHV charges'!$D$11:$D$260)),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charges'!$D:$O,10,FALSE)=0,"",VLOOKUP($A96,'Annex 2 Designated EHV charges'!$D:$O,10,FALSE)),"")</f>
        <v/>
      </c>
      <c r="F96" s="99" t="str">
        <f>IFERROR(IF(VLOOKUP($A96,'Annex 2 Designated EHV charges'!$D:$O,11,FALSE)=0,"",VLOOKUP($A96,'Annex 2 Designated EHV charges'!$D:$O,11,FALSE)),"")</f>
        <v/>
      </c>
      <c r="G96" s="100" t="str">
        <f>IFERROR(IF(VLOOKUP($A96,'Annex 2 Designated EHV charges'!$D:$O,12,FALSE)=0,"",VLOOKUP($A96,'Annex 2 Designated EHV charges'!$D:$O,12,FALSE)),"")</f>
        <v/>
      </c>
      <c r="H96" s="100" t="str">
        <f>IFERROR(IF(VLOOKUP($A96,'Annex 2 Designated EHV charges'!$D:$P,13,FALSE)=0,"",VLOOKUP($A96,'Annex 2 Designated EHV charges'!$D:$P,13,FALSE)),"")</f>
        <v/>
      </c>
    </row>
    <row r="97" spans="1:8" ht="12.75" customHeight="1" x14ac:dyDescent="0.2">
      <c r="A97" s="97" t="str">
        <f t="array" ref="A97">IFERROR(INDEX('Annex 2 Designated EHV charges'!$D$11:$D$260, MATCH(0, IF(ISBLANK('Annex 2 Designated EHV charges'!$D$11:$D$260),1, COUNTIF(A$4:$A96, 'Annex 2 Designated EHV charges'!$D$11:$D$260)),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charges'!$D:$O,10,FALSE)=0,"",VLOOKUP($A97,'Annex 2 Designated EHV charges'!$D:$O,10,FALSE)),"")</f>
        <v/>
      </c>
      <c r="F97" s="99" t="str">
        <f>IFERROR(IF(VLOOKUP($A97,'Annex 2 Designated EHV charges'!$D:$O,11,FALSE)=0,"",VLOOKUP($A97,'Annex 2 Designated EHV charges'!$D:$O,11,FALSE)),"")</f>
        <v/>
      </c>
      <c r="G97" s="100" t="str">
        <f>IFERROR(IF(VLOOKUP($A97,'Annex 2 Designated EHV charges'!$D:$O,12,FALSE)=0,"",VLOOKUP($A97,'Annex 2 Designated EHV charges'!$D:$O,12,FALSE)),"")</f>
        <v/>
      </c>
      <c r="H97" s="100" t="str">
        <f>IFERROR(IF(VLOOKUP($A97,'Annex 2 Designated EHV charges'!$D:$P,13,FALSE)=0,"",VLOOKUP($A97,'Annex 2 Designated EHV charges'!$D:$P,13,FALSE)),"")</f>
        <v/>
      </c>
    </row>
    <row r="98" spans="1:8" ht="12.75" customHeight="1" x14ac:dyDescent="0.2">
      <c r="A98" s="97" t="str">
        <f t="array" ref="A98">IFERROR(INDEX('Annex 2 Designated EHV charges'!$D$11:$D$260, MATCH(0, IF(ISBLANK('Annex 2 Designated EHV charges'!$D$11:$D$260),1, COUNTIF(A$4:$A97, 'Annex 2 Designated EHV charges'!$D$11:$D$260)),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charges'!$D:$O,10,FALSE)=0,"",VLOOKUP($A98,'Annex 2 Designated EHV charges'!$D:$O,10,FALSE)),"")</f>
        <v/>
      </c>
      <c r="F98" s="99" t="str">
        <f>IFERROR(IF(VLOOKUP($A98,'Annex 2 Designated EHV charges'!$D:$O,11,FALSE)=0,"",VLOOKUP($A98,'Annex 2 Designated EHV charges'!$D:$O,11,FALSE)),"")</f>
        <v/>
      </c>
      <c r="G98" s="100" t="str">
        <f>IFERROR(IF(VLOOKUP($A98,'Annex 2 Designated EHV charges'!$D:$O,12,FALSE)=0,"",VLOOKUP($A98,'Annex 2 Designated EHV charges'!$D:$O,12,FALSE)),"")</f>
        <v/>
      </c>
      <c r="H98" s="100" t="str">
        <f>IFERROR(IF(VLOOKUP($A98,'Annex 2 Designated EHV charges'!$D:$P,13,FALSE)=0,"",VLOOKUP($A98,'Annex 2 Designated EHV charges'!$D:$P,13,FALSE)),"")</f>
        <v/>
      </c>
    </row>
    <row r="99" spans="1:8" ht="12.75" customHeight="1" x14ac:dyDescent="0.2">
      <c r="A99" s="97" t="str">
        <f t="array" ref="A99">IFERROR(INDEX('Annex 2 Designated EHV charges'!$D$11:$D$260, MATCH(0, IF(ISBLANK('Annex 2 Designated EHV charges'!$D$11:$D$260),1, COUNTIF(A$4:$A98, 'Annex 2 Designated EHV charges'!$D$11:$D$260)),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charges'!$D:$O,10,FALSE)=0,"",VLOOKUP($A99,'Annex 2 Designated EHV charges'!$D:$O,10,FALSE)),"")</f>
        <v/>
      </c>
      <c r="F99" s="99" t="str">
        <f>IFERROR(IF(VLOOKUP($A99,'Annex 2 Designated EHV charges'!$D:$O,11,FALSE)=0,"",VLOOKUP($A99,'Annex 2 Designated EHV charges'!$D:$O,11,FALSE)),"")</f>
        <v/>
      </c>
      <c r="G99" s="100" t="str">
        <f>IFERROR(IF(VLOOKUP($A99,'Annex 2 Designated EHV charges'!$D:$O,12,FALSE)=0,"",VLOOKUP($A99,'Annex 2 Designated EHV charges'!$D:$O,12,FALSE)),"")</f>
        <v/>
      </c>
      <c r="H99" s="100" t="str">
        <f>IFERROR(IF(VLOOKUP($A99,'Annex 2 Designated EHV charges'!$D:$P,13,FALSE)=0,"",VLOOKUP($A99,'Annex 2 Designated EHV charges'!$D:$P,13,FALSE)),"")</f>
        <v/>
      </c>
    </row>
    <row r="100" spans="1:8" ht="12.75" customHeight="1" x14ac:dyDescent="0.2">
      <c r="A100" s="97" t="str">
        <f t="array" ref="A100">IFERROR(INDEX('Annex 2 Designated EHV charges'!$D$11:$D$260, MATCH(0, IF(ISBLANK('Annex 2 Designated EHV charges'!$D$11:$D$260),1, COUNTIF(A$4:$A99, 'Annex 2 Designated EHV charges'!$D$11:$D$260)),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charges'!$D:$O,10,FALSE)=0,"",VLOOKUP($A100,'Annex 2 Designated EHV charges'!$D:$O,10,FALSE)),"")</f>
        <v/>
      </c>
      <c r="F100" s="99" t="str">
        <f>IFERROR(IF(VLOOKUP($A100,'Annex 2 Designated EHV charges'!$D:$O,11,FALSE)=0,"",VLOOKUP($A100,'Annex 2 Designated EHV charges'!$D:$O,11,FALSE)),"")</f>
        <v/>
      </c>
      <c r="G100" s="100" t="str">
        <f>IFERROR(IF(VLOOKUP($A100,'Annex 2 Designated EHV charges'!$D:$O,12,FALSE)=0,"",VLOOKUP($A100,'Annex 2 Designated EHV charges'!$D:$O,12,FALSE)),"")</f>
        <v/>
      </c>
      <c r="H100" s="100" t="str">
        <f>IFERROR(IF(VLOOKUP($A100,'Annex 2 Designated EHV charges'!$D:$P,13,FALSE)=0,"",VLOOKUP($A100,'Annex 2 Designated EHV charges'!$D:$P,13,FALSE)),"")</f>
        <v/>
      </c>
    </row>
    <row r="101" spans="1:8" ht="12.75" customHeight="1" x14ac:dyDescent="0.2">
      <c r="A101" s="97" t="str">
        <f t="array" ref="A101">IFERROR(INDEX('Annex 2 Designated EHV charges'!$D$11:$D$260, MATCH(0, IF(ISBLANK('Annex 2 Designated EHV charges'!$D$11:$D$260),1, COUNTIF(A$4:$A100, 'Annex 2 Designated EHV charges'!$D$11:$D$260)),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charges'!$D:$O,10,FALSE)=0,"",VLOOKUP($A101,'Annex 2 Designated EHV charges'!$D:$O,10,FALSE)),"")</f>
        <v/>
      </c>
      <c r="F101" s="99" t="str">
        <f>IFERROR(IF(VLOOKUP($A101,'Annex 2 Designated EHV charges'!$D:$O,11,FALSE)=0,"",VLOOKUP($A101,'Annex 2 Designated EHV charges'!$D:$O,11,FALSE)),"")</f>
        <v/>
      </c>
      <c r="G101" s="100" t="str">
        <f>IFERROR(IF(VLOOKUP($A101,'Annex 2 Designated EHV charges'!$D:$O,12,FALSE)=0,"",VLOOKUP($A101,'Annex 2 Designated EHV charges'!$D:$O,12,FALSE)),"")</f>
        <v/>
      </c>
      <c r="H101" s="100" t="str">
        <f>IFERROR(IF(VLOOKUP($A101,'Annex 2 Designated EHV charges'!$D:$P,13,FALSE)=0,"",VLOOKUP($A101,'Annex 2 Designated EHV charges'!$D:$P,13,FALSE)),"")</f>
        <v/>
      </c>
    </row>
    <row r="102" spans="1:8" ht="12.75" customHeight="1" x14ac:dyDescent="0.2">
      <c r="A102" s="97" t="str">
        <f t="array" ref="A102">IFERROR(INDEX('Annex 2 Designated EHV charges'!$D$11:$D$260, MATCH(0, IF(ISBLANK('Annex 2 Designated EHV charges'!$D$11:$D$260),1, COUNTIF(A$4:$A101, 'Annex 2 Designated EHV charges'!$D$11:$D$260)),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charges'!$D:$O,10,FALSE)=0,"",VLOOKUP($A102,'Annex 2 Designated EHV charges'!$D:$O,10,FALSE)),"")</f>
        <v/>
      </c>
      <c r="F102" s="99" t="str">
        <f>IFERROR(IF(VLOOKUP($A102,'Annex 2 Designated EHV charges'!$D:$O,11,FALSE)=0,"",VLOOKUP($A102,'Annex 2 Designated EHV charges'!$D:$O,11,FALSE)),"")</f>
        <v/>
      </c>
      <c r="G102" s="100" t="str">
        <f>IFERROR(IF(VLOOKUP($A102,'Annex 2 Designated EHV charges'!$D:$O,12,FALSE)=0,"",VLOOKUP($A102,'Annex 2 Designated EHV charges'!$D:$O,12,FALSE)),"")</f>
        <v/>
      </c>
      <c r="H102" s="100" t="str">
        <f>IFERROR(IF(VLOOKUP($A102,'Annex 2 Designated EHV charges'!$D:$P,13,FALSE)=0,"",VLOOKUP($A102,'Annex 2 Designated EHV charges'!$D:$P,13,FALSE)),"")</f>
        <v/>
      </c>
    </row>
    <row r="103" spans="1:8" ht="12.75" customHeight="1" x14ac:dyDescent="0.2">
      <c r="A103" s="97" t="str">
        <f t="array" ref="A103">IFERROR(INDEX('Annex 2 Designated EHV charges'!$D$11:$D$260, MATCH(0, IF(ISBLANK('Annex 2 Designated EHV charges'!$D$11:$D$260),1, COUNTIF(A$4:$A102, 'Annex 2 Designated EHV charges'!$D$11:$D$260)),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charges'!$D:$O,10,FALSE)=0,"",VLOOKUP($A103,'Annex 2 Designated EHV charges'!$D:$O,10,FALSE)),"")</f>
        <v/>
      </c>
      <c r="F103" s="99" t="str">
        <f>IFERROR(IF(VLOOKUP($A103,'Annex 2 Designated EHV charges'!$D:$O,11,FALSE)=0,"",VLOOKUP($A103,'Annex 2 Designated EHV charges'!$D:$O,11,FALSE)),"")</f>
        <v/>
      </c>
      <c r="G103" s="100" t="str">
        <f>IFERROR(IF(VLOOKUP($A103,'Annex 2 Designated EHV charges'!$D:$O,12,FALSE)=0,"",VLOOKUP($A103,'Annex 2 Designated EHV charges'!$D:$O,12,FALSE)),"")</f>
        <v/>
      </c>
      <c r="H103" s="100" t="str">
        <f>IFERROR(IF(VLOOKUP($A103,'Annex 2 Designated EHV charges'!$D:$P,13,FALSE)=0,"",VLOOKUP($A103,'Annex 2 Designated EHV charges'!$D:$P,13,FALSE)),"")</f>
        <v/>
      </c>
    </row>
    <row r="104" spans="1:8" ht="12.75" customHeight="1" x14ac:dyDescent="0.2">
      <c r="A104" s="97" t="str">
        <f t="array" ref="A104">IFERROR(INDEX('Annex 2 Designated EHV charges'!$D$11:$D$260, MATCH(0, IF(ISBLANK('Annex 2 Designated EHV charges'!$D$11:$D$260),1, COUNTIF(A$4:$A103, 'Annex 2 Designated EHV charges'!$D$11:$D$260)),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charges'!$D:$O,10,FALSE)=0,"",VLOOKUP($A104,'Annex 2 Designated EHV charges'!$D:$O,10,FALSE)),"")</f>
        <v/>
      </c>
      <c r="F104" s="99" t="str">
        <f>IFERROR(IF(VLOOKUP($A104,'Annex 2 Designated EHV charges'!$D:$O,11,FALSE)=0,"",VLOOKUP($A104,'Annex 2 Designated EHV charges'!$D:$O,11,FALSE)),"")</f>
        <v/>
      </c>
      <c r="G104" s="100" t="str">
        <f>IFERROR(IF(VLOOKUP($A104,'Annex 2 Designated EHV charges'!$D:$O,12,FALSE)=0,"",VLOOKUP($A104,'Annex 2 Designated EHV charges'!$D:$O,12,FALSE)),"")</f>
        <v/>
      </c>
      <c r="H104" s="100" t="str">
        <f>IFERROR(IF(VLOOKUP($A104,'Annex 2 Designated EHV charges'!$D:$P,13,FALSE)=0,"",VLOOKUP($A104,'Annex 2 Designated EHV charges'!$D:$P,13,FALSE)),"")</f>
        <v/>
      </c>
    </row>
    <row r="105" spans="1:8" ht="12.75" customHeight="1" x14ac:dyDescent="0.2">
      <c r="A105" s="97" t="str">
        <f t="array" ref="A105">IFERROR(INDEX('Annex 2 Designated EHV charges'!$D$11:$D$260, MATCH(0, IF(ISBLANK('Annex 2 Designated EHV charges'!$D$11:$D$260),1, COUNTIF(A$4:$A104, 'Annex 2 Designated EHV charges'!$D$11:$D$260)),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charges'!$D:$O,10,FALSE)=0,"",VLOOKUP($A105,'Annex 2 Designated EHV charges'!$D:$O,10,FALSE)),"")</f>
        <v/>
      </c>
      <c r="F105" s="99" t="str">
        <f>IFERROR(IF(VLOOKUP($A105,'Annex 2 Designated EHV charges'!$D:$O,11,FALSE)=0,"",VLOOKUP($A105,'Annex 2 Designated EHV charges'!$D:$O,11,FALSE)),"")</f>
        <v/>
      </c>
      <c r="G105" s="100" t="str">
        <f>IFERROR(IF(VLOOKUP($A105,'Annex 2 Designated EHV charges'!$D:$O,12,FALSE)=0,"",VLOOKUP($A105,'Annex 2 Designated EHV charges'!$D:$O,12,FALSE)),"")</f>
        <v/>
      </c>
      <c r="H105" s="100" t="str">
        <f>IFERROR(IF(VLOOKUP($A105,'Annex 2 Designated EHV charges'!$D:$P,13,FALSE)=0,"",VLOOKUP($A105,'Annex 2 Designated EHV charges'!$D:$P,13,FALSE)),"")</f>
        <v/>
      </c>
    </row>
    <row r="106" spans="1:8" ht="12.75" customHeight="1" x14ac:dyDescent="0.2">
      <c r="A106" s="97" t="str">
        <f t="array" ref="A106">IFERROR(INDEX('Annex 2 Designated EHV charges'!$D$11:$D$260, MATCH(0, IF(ISBLANK('Annex 2 Designated EHV charges'!$D$11:$D$260),1, COUNTIF(A$4:$A105, 'Annex 2 Designated EHV charges'!$D$11:$D$260)),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charges'!$D:$O,10,FALSE)=0,"",VLOOKUP($A106,'Annex 2 Designated EHV charges'!$D:$O,10,FALSE)),"")</f>
        <v/>
      </c>
      <c r="F106" s="99" t="str">
        <f>IFERROR(IF(VLOOKUP($A106,'Annex 2 Designated EHV charges'!$D:$O,11,FALSE)=0,"",VLOOKUP($A106,'Annex 2 Designated EHV charges'!$D:$O,11,FALSE)),"")</f>
        <v/>
      </c>
      <c r="G106" s="100" t="str">
        <f>IFERROR(IF(VLOOKUP($A106,'Annex 2 Designated EHV charges'!$D:$O,12,FALSE)=0,"",VLOOKUP($A106,'Annex 2 Designated EHV charges'!$D:$O,12,FALSE)),"")</f>
        <v/>
      </c>
      <c r="H106" s="100" t="str">
        <f>IFERROR(IF(VLOOKUP($A106,'Annex 2 Designated EHV charges'!$D:$P,13,FALSE)=0,"",VLOOKUP($A106,'Annex 2 Designated EHV charges'!$D:$P,13,FALSE)),"")</f>
        <v/>
      </c>
    </row>
    <row r="107" spans="1:8" ht="12.75" customHeight="1" x14ac:dyDescent="0.2">
      <c r="A107" s="97" t="str">
        <f t="array" ref="A107">IFERROR(INDEX('Annex 2 Designated EHV charges'!$D$11:$D$260, MATCH(0, IF(ISBLANK('Annex 2 Designated EHV charges'!$D$11:$D$260),1, COUNTIF(A$4:$A106, 'Annex 2 Designated EHV charges'!$D$11:$D$260)),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charges'!$D:$O,10,FALSE)=0,"",VLOOKUP($A107,'Annex 2 Designated EHV charges'!$D:$O,10,FALSE)),"")</f>
        <v/>
      </c>
      <c r="F107" s="99" t="str">
        <f>IFERROR(IF(VLOOKUP($A107,'Annex 2 Designated EHV charges'!$D:$O,11,FALSE)=0,"",VLOOKUP($A107,'Annex 2 Designated EHV charges'!$D:$O,11,FALSE)),"")</f>
        <v/>
      </c>
      <c r="G107" s="100" t="str">
        <f>IFERROR(IF(VLOOKUP($A107,'Annex 2 Designated EHV charges'!$D:$O,12,FALSE)=0,"",VLOOKUP($A107,'Annex 2 Designated EHV charges'!$D:$O,12,FALSE)),"")</f>
        <v/>
      </c>
      <c r="H107" s="100" t="str">
        <f>IFERROR(IF(VLOOKUP($A107,'Annex 2 Designated EHV charges'!$D:$P,13,FALSE)=0,"",VLOOKUP($A107,'Annex 2 Designated EHV charges'!$D:$P,13,FALSE)),"")</f>
        <v/>
      </c>
    </row>
    <row r="108" spans="1:8" ht="12.75" customHeight="1" x14ac:dyDescent="0.2">
      <c r="A108" s="97" t="str">
        <f t="array" ref="A108">IFERROR(INDEX('Annex 2 Designated EHV charges'!$D$11:$D$260, MATCH(0, IF(ISBLANK('Annex 2 Designated EHV charges'!$D$11:$D$260),1, COUNTIF(A$4:$A107, 'Annex 2 Designated EHV charges'!$D$11:$D$260)),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charges'!$D:$O,10,FALSE)=0,"",VLOOKUP($A108,'Annex 2 Designated EHV charges'!$D:$O,10,FALSE)),"")</f>
        <v/>
      </c>
      <c r="F108" s="99" t="str">
        <f>IFERROR(IF(VLOOKUP($A108,'Annex 2 Designated EHV charges'!$D:$O,11,FALSE)=0,"",VLOOKUP($A108,'Annex 2 Designated EHV charges'!$D:$O,11,FALSE)),"")</f>
        <v/>
      </c>
      <c r="G108" s="100" t="str">
        <f>IFERROR(IF(VLOOKUP($A108,'Annex 2 Designated EHV charges'!$D:$O,12,FALSE)=0,"",VLOOKUP($A108,'Annex 2 Designated EHV charges'!$D:$O,12,FALSE)),"")</f>
        <v/>
      </c>
      <c r="H108" s="100" t="str">
        <f>IFERROR(IF(VLOOKUP($A108,'Annex 2 Designated EHV charges'!$D:$P,13,FALSE)=0,"",VLOOKUP($A108,'Annex 2 Designated EHV charges'!$D:$P,13,FALSE)),"")</f>
        <v/>
      </c>
    </row>
    <row r="109" spans="1:8" ht="12.75" customHeight="1" x14ac:dyDescent="0.2">
      <c r="A109" s="97" t="str">
        <f t="array" ref="A109">IFERROR(INDEX('Annex 2 Designated EHV charges'!$D$11:$D$260, MATCH(0, IF(ISBLANK('Annex 2 Designated EHV charges'!$D$11:$D$260),1, COUNTIF(A$4:$A108, 'Annex 2 Designated EHV charges'!$D$11:$D$260)),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charges'!$D:$O,10,FALSE)=0,"",VLOOKUP($A109,'Annex 2 Designated EHV charges'!$D:$O,10,FALSE)),"")</f>
        <v/>
      </c>
      <c r="F109" s="99" t="str">
        <f>IFERROR(IF(VLOOKUP($A109,'Annex 2 Designated EHV charges'!$D:$O,11,FALSE)=0,"",VLOOKUP($A109,'Annex 2 Designated EHV charges'!$D:$O,11,FALSE)),"")</f>
        <v/>
      </c>
      <c r="G109" s="100" t="str">
        <f>IFERROR(IF(VLOOKUP($A109,'Annex 2 Designated EHV charges'!$D:$O,12,FALSE)=0,"",VLOOKUP($A109,'Annex 2 Designated EHV charges'!$D:$O,12,FALSE)),"")</f>
        <v/>
      </c>
      <c r="H109" s="100" t="str">
        <f>IFERROR(IF(VLOOKUP($A109,'Annex 2 Designated EHV charges'!$D:$P,13,FALSE)=0,"",VLOOKUP($A109,'Annex 2 Designated EHV charges'!$D:$P,13,FALSE)),"")</f>
        <v/>
      </c>
    </row>
    <row r="110" spans="1:8" ht="12.75" customHeight="1" x14ac:dyDescent="0.2">
      <c r="A110" s="97" t="str">
        <f t="array" ref="A110">IFERROR(INDEX('Annex 2 Designated EHV charges'!$D$11:$D$260, MATCH(0, IF(ISBLANK('Annex 2 Designated EHV charges'!$D$11:$D$260),1, COUNTIF(A$4:$A109, 'Annex 2 Designated EHV charges'!$D$11:$D$260)),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charges'!$D:$O,10,FALSE)=0,"",VLOOKUP($A110,'Annex 2 Designated EHV charges'!$D:$O,10,FALSE)),"")</f>
        <v/>
      </c>
      <c r="F110" s="99" t="str">
        <f>IFERROR(IF(VLOOKUP($A110,'Annex 2 Designated EHV charges'!$D:$O,11,FALSE)=0,"",VLOOKUP($A110,'Annex 2 Designated EHV charges'!$D:$O,11,FALSE)),"")</f>
        <v/>
      </c>
      <c r="G110" s="100" t="str">
        <f>IFERROR(IF(VLOOKUP($A110,'Annex 2 Designated EHV charges'!$D:$O,12,FALSE)=0,"",VLOOKUP($A110,'Annex 2 Designated EHV charges'!$D:$O,12,FALSE)),"")</f>
        <v/>
      </c>
      <c r="H110" s="100" t="str">
        <f>IFERROR(IF(VLOOKUP($A110,'Annex 2 Designated EHV charges'!$D:$P,13,FALSE)=0,"",VLOOKUP($A110,'Annex 2 Designated EHV charges'!$D:$P,13,FALSE)),"")</f>
        <v/>
      </c>
    </row>
    <row r="111" spans="1:8" ht="12.75" customHeight="1" x14ac:dyDescent="0.2">
      <c r="A111" s="97" t="str">
        <f t="array" ref="A111">IFERROR(INDEX('Annex 2 Designated EHV charges'!$D$11:$D$260, MATCH(0, IF(ISBLANK('Annex 2 Designated EHV charges'!$D$11:$D$260),1, COUNTIF(A$4:$A110, 'Annex 2 Designated EHV charges'!$D$11:$D$260)),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charges'!$D:$O,10,FALSE)=0,"",VLOOKUP($A111,'Annex 2 Designated EHV charges'!$D:$O,10,FALSE)),"")</f>
        <v/>
      </c>
      <c r="F111" s="99" t="str">
        <f>IFERROR(IF(VLOOKUP($A111,'Annex 2 Designated EHV charges'!$D:$O,11,FALSE)=0,"",VLOOKUP($A111,'Annex 2 Designated EHV charges'!$D:$O,11,FALSE)),"")</f>
        <v/>
      </c>
      <c r="G111" s="100" t="str">
        <f>IFERROR(IF(VLOOKUP($A111,'Annex 2 Designated EHV charges'!$D:$O,12,FALSE)=0,"",VLOOKUP($A111,'Annex 2 Designated EHV charges'!$D:$O,12,FALSE)),"")</f>
        <v/>
      </c>
      <c r="H111" s="100" t="str">
        <f>IFERROR(IF(VLOOKUP($A111,'Annex 2 Designated EHV charges'!$D:$P,13,FALSE)=0,"",VLOOKUP($A111,'Annex 2 Designated EHV charges'!$D:$P,13,FALSE)),"")</f>
        <v/>
      </c>
    </row>
    <row r="112" spans="1:8" ht="12.75" customHeight="1" x14ac:dyDescent="0.2">
      <c r="A112" s="97" t="str">
        <f t="array" ref="A112">IFERROR(INDEX('Annex 2 Designated EHV charges'!$D$11:$D$260, MATCH(0, IF(ISBLANK('Annex 2 Designated EHV charges'!$D$11:$D$260),1, COUNTIF(A$4:$A111, 'Annex 2 Designated EHV charges'!$D$11:$D$260)),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charges'!$D:$O,10,FALSE)=0,"",VLOOKUP($A112,'Annex 2 Designated EHV charges'!$D:$O,10,FALSE)),"")</f>
        <v/>
      </c>
      <c r="F112" s="99" t="str">
        <f>IFERROR(IF(VLOOKUP($A112,'Annex 2 Designated EHV charges'!$D:$O,11,FALSE)=0,"",VLOOKUP($A112,'Annex 2 Designated EHV charges'!$D:$O,11,FALSE)),"")</f>
        <v/>
      </c>
      <c r="G112" s="100" t="str">
        <f>IFERROR(IF(VLOOKUP($A112,'Annex 2 Designated EHV charges'!$D:$O,12,FALSE)=0,"",VLOOKUP($A112,'Annex 2 Designated EHV charges'!$D:$O,12,FALSE)),"")</f>
        <v/>
      </c>
      <c r="H112" s="100" t="str">
        <f>IFERROR(IF(VLOOKUP($A112,'Annex 2 Designated EHV charges'!$D:$P,13,FALSE)=0,"",VLOOKUP($A112,'Annex 2 Designated EHV charges'!$D:$P,13,FALSE)),"")</f>
        <v/>
      </c>
    </row>
    <row r="113" spans="1:9" ht="12.75" customHeight="1" x14ac:dyDescent="0.2">
      <c r="A113" s="97" t="str">
        <f t="array" ref="A113">IFERROR(INDEX('Annex 2 Designated EHV charges'!$D$11:$D$260, MATCH(0, IF(ISBLANK('Annex 2 Designated EHV charges'!$D$11:$D$260),1, COUNTIF(A$4:$A112, 'Annex 2 Designated EHV charges'!$D$11:$D$260)),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charges'!$D:$O,10,FALSE)=0,"",VLOOKUP($A113,'Annex 2 Designated EHV charges'!$D:$O,10,FALSE)),"")</f>
        <v/>
      </c>
      <c r="F113" s="99" t="str">
        <f>IFERROR(IF(VLOOKUP($A113,'Annex 2 Designated EHV charges'!$D:$O,11,FALSE)=0,"",VLOOKUP($A113,'Annex 2 Designated EHV charges'!$D:$O,11,FALSE)),"")</f>
        <v/>
      </c>
      <c r="G113" s="100" t="str">
        <f>IFERROR(IF(VLOOKUP($A113,'Annex 2 Designated EHV charges'!$D:$O,12,FALSE)=0,"",VLOOKUP($A113,'Annex 2 Designated EHV charges'!$D:$O,12,FALSE)),"")</f>
        <v/>
      </c>
      <c r="H113" s="100" t="str">
        <f>IFERROR(IF(VLOOKUP($A113,'Annex 2 Designated EHV charges'!$D:$P,13,FALSE)=0,"",VLOOKUP($A113,'Annex 2 Designated EHV charges'!$D:$P,13,FALSE)),"")</f>
        <v/>
      </c>
    </row>
    <row r="114" spans="1:9" ht="12.75" customHeight="1" x14ac:dyDescent="0.2">
      <c r="A114" s="97" t="str">
        <f t="array" ref="A114">IFERROR(INDEX('Annex 2 Designated EHV charges'!$D$11:$D$260, MATCH(0, IF(ISBLANK('Annex 2 Designated EHV charges'!$D$11:$D$260),1, COUNTIF(A$4:$A113, 'Annex 2 Designated EHV charges'!$D$11:$D$260)),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charges'!$D:$O,10,FALSE)=0,"",VLOOKUP($A114,'Annex 2 Designated EHV charges'!$D:$O,10,FALSE)),"")</f>
        <v/>
      </c>
      <c r="F114" s="99" t="str">
        <f>IFERROR(IF(VLOOKUP($A114,'Annex 2 Designated EHV charges'!$D:$O,11,FALSE)=0,"",VLOOKUP($A114,'Annex 2 Designated EHV charges'!$D:$O,11,FALSE)),"")</f>
        <v/>
      </c>
      <c r="G114" s="100" t="str">
        <f>IFERROR(IF(VLOOKUP($A114,'Annex 2 Designated EHV charges'!$D:$O,12,FALSE)=0,"",VLOOKUP($A114,'Annex 2 Designated EHV charges'!$D:$O,12,FALSE)),"")</f>
        <v/>
      </c>
      <c r="H114" s="100" t="str">
        <f>IFERROR(IF(VLOOKUP($A114,'Annex 2 Designated EHV charges'!$D:$P,13,FALSE)=0,"",VLOOKUP($A114,'Annex 2 Designated EHV charges'!$D:$P,13,FALSE)),"")</f>
        <v/>
      </c>
    </row>
    <row r="115" spans="1:9" ht="12.75" customHeight="1" x14ac:dyDescent="0.2">
      <c r="A115" s="97" t="str">
        <f t="array" ref="A115">IFERROR(INDEX('Annex 2 Designated EHV charges'!$D$11:$D$260, MATCH(0, IF(ISBLANK('Annex 2 Designated EHV charges'!$D$11:$D$260),1, COUNTIF(A$4:$A114, 'Annex 2 Designated EHV charges'!$D$11:$D$260)),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charges'!$D:$O,10,FALSE)=0,"",VLOOKUP($A115,'Annex 2 Designated EHV charges'!$D:$O,10,FALSE)),"")</f>
        <v/>
      </c>
      <c r="F115" s="99" t="str">
        <f>IFERROR(IF(VLOOKUP($A115,'Annex 2 Designated EHV charges'!$D:$O,11,FALSE)=0,"",VLOOKUP($A115,'Annex 2 Designated EHV charges'!$D:$O,11,FALSE)),"")</f>
        <v/>
      </c>
      <c r="G115" s="100" t="str">
        <f>IFERROR(IF(VLOOKUP($A115,'Annex 2 Designated EHV charges'!$D:$O,12,FALSE)=0,"",VLOOKUP($A115,'Annex 2 Designated EHV charges'!$D:$O,12,FALSE)),"")</f>
        <v/>
      </c>
      <c r="H115" s="100" t="str">
        <f>IFERROR(IF(VLOOKUP($A115,'Annex 2 Designated EHV charges'!$D:$P,13,FALSE)=0,"",VLOOKUP($A115,'Annex 2 Designated EHV charges'!$D:$P,13,FALSE)),"")</f>
        <v/>
      </c>
    </row>
    <row r="116" spans="1:9" ht="12.75" customHeight="1" x14ac:dyDescent="0.2">
      <c r="A116" s="97" t="str">
        <f t="array" ref="A116">IFERROR(INDEX('Annex 2 Designated EHV charges'!$D$11:$D$260, MATCH(0, IF(ISBLANK('Annex 2 Designated EHV charges'!$D$11:$D$260),1, COUNTIF(A$4:$A115, 'Annex 2 Designated EHV charges'!$D$11:$D$260)),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charges'!$D:$O,10,FALSE)=0,"",VLOOKUP($A116,'Annex 2 Designated EHV charges'!$D:$O,10,FALSE)),"")</f>
        <v/>
      </c>
      <c r="F116" s="99" t="str">
        <f>IFERROR(IF(VLOOKUP($A116,'Annex 2 Designated EHV charges'!$D:$O,11,FALSE)=0,"",VLOOKUP($A116,'Annex 2 Designated EHV charges'!$D:$O,11,FALSE)),"")</f>
        <v/>
      </c>
      <c r="G116" s="100" t="str">
        <f>IFERROR(IF(VLOOKUP($A116,'Annex 2 Designated EHV charges'!$D:$O,12,FALSE)=0,"",VLOOKUP($A116,'Annex 2 Designated EHV charges'!$D:$O,12,FALSE)),"")</f>
        <v/>
      </c>
      <c r="H116" s="100" t="str">
        <f>IFERROR(IF(VLOOKUP($A116,'Annex 2 Designated EHV charges'!$D:$P,13,FALSE)=0,"",VLOOKUP($A116,'Annex 2 Designated EHV charges'!$D:$P,13,FALSE)),"")</f>
        <v/>
      </c>
    </row>
    <row r="117" spans="1:9" ht="12.75" customHeight="1" x14ac:dyDescent="0.2">
      <c r="A117" s="97" t="str">
        <f t="array" ref="A117">IFERROR(INDEX('Annex 2 Designated EHV charges'!$D$11:$D$260, MATCH(0, IF(ISBLANK('Annex 2 Designated EHV charges'!$D$11:$D$260),1, COUNTIF(A$4:$A116, 'Annex 2 Designated EHV charges'!$D$11:$D$260)),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charges'!$D:$O,10,FALSE)=0,"",VLOOKUP($A117,'Annex 2 Designated EHV charges'!$D:$O,10,FALSE)),"")</f>
        <v/>
      </c>
      <c r="F117" s="99" t="str">
        <f>IFERROR(IF(VLOOKUP($A117,'Annex 2 Designated EHV charges'!$D:$O,11,FALSE)=0,"",VLOOKUP($A117,'Annex 2 Designated EHV charges'!$D:$O,11,FALSE)),"")</f>
        <v/>
      </c>
      <c r="G117" s="100" t="str">
        <f>IFERROR(IF(VLOOKUP($A117,'Annex 2 Designated EHV charges'!$D:$O,12,FALSE)=0,"",VLOOKUP($A117,'Annex 2 Designated EHV charges'!$D:$O,12,FALSE)),"")</f>
        <v/>
      </c>
      <c r="H117" s="100" t="str">
        <f>IFERROR(IF(VLOOKUP($A117,'Annex 2 Designated EHV charges'!$D:$P,13,FALSE)=0,"",VLOOKUP($A117,'Annex 2 Designated EHV charges'!$D:$P,13,FALSE)),"")</f>
        <v/>
      </c>
      <c r="I117" s="210"/>
    </row>
    <row r="118" spans="1:9" ht="12.75" customHeight="1" x14ac:dyDescent="0.2">
      <c r="A118" s="97" t="str">
        <f t="array" ref="A118">IFERROR(INDEX('Annex 2 Designated EHV charges'!$D$11:$D$260, MATCH(0, IF(ISBLANK('Annex 2 Designated EHV charges'!$D$11:$D$260),1, COUNTIF(A$4:$A117, 'Annex 2 Designated EHV charges'!$D$11:$D$260)),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charges'!$D:$O,10,FALSE)=0,"",VLOOKUP($A118,'Annex 2 Designated EHV charges'!$D:$O,10,FALSE)),"")</f>
        <v/>
      </c>
      <c r="F118" s="99" t="str">
        <f>IFERROR(IF(VLOOKUP($A118,'Annex 2 Designated EHV charges'!$D:$O,11,FALSE)=0,"",VLOOKUP($A118,'Annex 2 Designated EHV charges'!$D:$O,11,FALSE)),"")</f>
        <v/>
      </c>
      <c r="G118" s="100" t="str">
        <f>IFERROR(IF(VLOOKUP($A118,'Annex 2 Designated EHV charges'!$D:$O,12,FALSE)=0,"",VLOOKUP($A118,'Annex 2 Designated EHV charges'!$D:$O,12,FALSE)),"")</f>
        <v/>
      </c>
      <c r="H118" s="100" t="str">
        <f>IFERROR(IF(VLOOKUP($A118,'Annex 2 Designated EHV charges'!$D:$P,13,FALSE)=0,"",VLOOKUP($A118,'Annex 2 Designated EHV charges'!$D:$P,13,FALSE)),"")</f>
        <v/>
      </c>
      <c r="I118" s="210"/>
    </row>
    <row r="119" spans="1:9" ht="12.75" customHeight="1" x14ac:dyDescent="0.2">
      <c r="A119" s="97" t="str">
        <f t="array" ref="A119">IFERROR(INDEX('Annex 2 Designated EHV charges'!$D$11:$D$260, MATCH(0, IF(ISBLANK('Annex 2 Designated EHV charges'!$D$11:$D$260),1, COUNTIF(A$4:$A118, 'Annex 2 Designated EHV charges'!$D$11:$D$260)),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charges'!$D:$O,10,FALSE)=0,"",VLOOKUP($A119,'Annex 2 Designated EHV charges'!$D:$O,10,FALSE)),"")</f>
        <v/>
      </c>
      <c r="F119" s="99" t="str">
        <f>IFERROR(IF(VLOOKUP($A119,'Annex 2 Designated EHV charges'!$D:$O,11,FALSE)=0,"",VLOOKUP($A119,'Annex 2 Designated EHV charges'!$D:$O,11,FALSE)),"")</f>
        <v/>
      </c>
      <c r="G119" s="100" t="str">
        <f>IFERROR(IF(VLOOKUP($A119,'Annex 2 Designated EHV charges'!$D:$O,12,FALSE)=0,"",VLOOKUP($A119,'Annex 2 Designated EHV charges'!$D:$O,12,FALSE)),"")</f>
        <v/>
      </c>
      <c r="H119" s="100" t="str">
        <f>IFERROR(IF(VLOOKUP($A119,'Annex 2 Designated EHV charges'!$D:$P,13,FALSE)=0,"",VLOOKUP($A119,'Annex 2 Designated EHV charges'!$D:$P,13,FALSE)),"")</f>
        <v/>
      </c>
      <c r="I119" s="210"/>
    </row>
    <row r="120" spans="1:9" ht="12.75" customHeight="1" x14ac:dyDescent="0.2">
      <c r="A120" s="97" t="str">
        <f t="array" ref="A120">IFERROR(INDEX('Annex 2 Designated EHV charges'!$D$11:$D$260, MATCH(0, IF(ISBLANK('Annex 2 Designated EHV charges'!$D$11:$D$260),1, COUNTIF(A$4:$A119, 'Annex 2 Designated EHV charges'!$D$11:$D$260)),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charges'!$D:$O,10,FALSE)=0,"",VLOOKUP($A120,'Annex 2 Designated EHV charges'!$D:$O,10,FALSE)),"")</f>
        <v/>
      </c>
      <c r="F120" s="99" t="str">
        <f>IFERROR(IF(VLOOKUP($A120,'Annex 2 Designated EHV charges'!$D:$O,11,FALSE)=0,"",VLOOKUP($A120,'Annex 2 Designated EHV charges'!$D:$O,11,FALSE)),"")</f>
        <v/>
      </c>
      <c r="G120" s="100" t="str">
        <f>IFERROR(IF(VLOOKUP($A120,'Annex 2 Designated EHV charges'!$D:$O,12,FALSE)=0,"",VLOOKUP($A120,'Annex 2 Designated EHV charges'!$D:$O,12,FALSE)),"")</f>
        <v/>
      </c>
      <c r="H120" s="100" t="str">
        <f>IFERROR(IF(VLOOKUP($A120,'Annex 2 Designated EHV charges'!$D:$P,13,FALSE)=0,"",VLOOKUP($A120,'Annex 2 Designated EHV charges'!$D:$P,13,FALSE)),"")</f>
        <v/>
      </c>
      <c r="I120" s="210"/>
    </row>
    <row r="121" spans="1:9" ht="12.75" customHeight="1" x14ac:dyDescent="0.2">
      <c r="A121" s="97" t="str">
        <f t="array" ref="A121">IFERROR(INDEX('Annex 2 Designated EHV charges'!$D$11:$D$260, MATCH(0, IF(ISBLANK('Annex 2 Designated EHV charges'!$D$11:$D$260),1, COUNTIF(A$4:$A120, 'Annex 2 Designated EHV charges'!$D$11:$D$260)),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charges'!$D:$O,10,FALSE)=0,"",VLOOKUP($A121,'Annex 2 Designated EHV charges'!$D:$O,10,FALSE)),"")</f>
        <v/>
      </c>
      <c r="F121" s="99" t="str">
        <f>IFERROR(IF(VLOOKUP($A121,'Annex 2 Designated EHV charges'!$D:$O,11,FALSE)=0,"",VLOOKUP($A121,'Annex 2 Designated EHV charges'!$D:$O,11,FALSE)),"")</f>
        <v/>
      </c>
      <c r="G121" s="100" t="str">
        <f>IFERROR(IF(VLOOKUP($A121,'Annex 2 Designated EHV charges'!$D:$O,12,FALSE)=0,"",VLOOKUP($A121,'Annex 2 Designated EHV charges'!$D:$O,12,FALSE)),"")</f>
        <v/>
      </c>
      <c r="H121" s="100" t="str">
        <f>IFERROR(IF(VLOOKUP($A121,'Annex 2 Designated EHV charges'!$D:$P,13,FALSE)=0,"",VLOOKUP($A121,'Annex 2 Designated EHV charges'!$D:$P,13,FALSE)),"")</f>
        <v/>
      </c>
      <c r="I121" s="210"/>
    </row>
    <row r="122" spans="1:9" ht="12.75" customHeight="1" x14ac:dyDescent="0.2">
      <c r="A122" s="97" t="str">
        <f t="array" ref="A122">IFERROR(INDEX('Annex 2 Designated EHV charges'!$D$11:$D$260, MATCH(0, IF(ISBLANK('Annex 2 Designated EHV charges'!$D$11:$D$260),1, COUNTIF(A$4:$A121, 'Annex 2 Designated EHV charges'!$D$11:$D$260)),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charges'!$D:$O,10,FALSE)=0,"",VLOOKUP($A122,'Annex 2 Designated EHV charges'!$D:$O,10,FALSE)),"")</f>
        <v/>
      </c>
      <c r="F122" s="99" t="str">
        <f>IFERROR(IF(VLOOKUP($A122,'Annex 2 Designated EHV charges'!$D:$O,11,FALSE)=0,"",VLOOKUP($A122,'Annex 2 Designated EHV charges'!$D:$O,11,FALSE)),"")</f>
        <v/>
      </c>
      <c r="G122" s="100" t="str">
        <f>IFERROR(IF(VLOOKUP($A122,'Annex 2 Designated EHV charges'!$D:$O,12,FALSE)=0,"",VLOOKUP($A122,'Annex 2 Designated EHV charges'!$D:$O,12,FALSE)),"")</f>
        <v/>
      </c>
      <c r="H122" s="100" t="str">
        <f>IFERROR(IF(VLOOKUP($A122,'Annex 2 Designated EHV charges'!$D:$P,13,FALSE)=0,"",VLOOKUP($A122,'Annex 2 Designated EHV charges'!$D:$P,13,FALSE)),"")</f>
        <v/>
      </c>
      <c r="I122" s="210"/>
    </row>
    <row r="123" spans="1:9" ht="12.75" customHeight="1" x14ac:dyDescent="0.2">
      <c r="A123" s="97" t="str">
        <f t="array" ref="A123">IFERROR(INDEX('Annex 2 Designated EHV charges'!$D$11:$D$260, MATCH(0, IF(ISBLANK('Annex 2 Designated EHV charges'!$D$11:$D$260),1, COUNTIF(A$4:$A122, 'Annex 2 Designated EHV charges'!$D$11:$D$260)),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charges'!$D:$O,10,FALSE)=0,"",VLOOKUP($A123,'Annex 2 Designated EHV charges'!$D:$O,10,FALSE)),"")</f>
        <v/>
      </c>
      <c r="F123" s="99" t="str">
        <f>IFERROR(IF(VLOOKUP($A123,'Annex 2 Designated EHV charges'!$D:$O,11,FALSE)=0,"",VLOOKUP($A123,'Annex 2 Designated EHV charges'!$D:$O,11,FALSE)),"")</f>
        <v/>
      </c>
      <c r="G123" s="100" t="str">
        <f>IFERROR(IF(VLOOKUP($A123,'Annex 2 Designated EHV charges'!$D:$O,12,FALSE)=0,"",VLOOKUP($A123,'Annex 2 Designated EHV charges'!$D:$O,12,FALSE)),"")</f>
        <v/>
      </c>
      <c r="H123" s="100" t="str">
        <f>IFERROR(IF(VLOOKUP($A123,'Annex 2 Designated EHV charges'!$D:$P,13,FALSE)=0,"",VLOOKUP($A123,'Annex 2 Designated EHV charges'!$D:$P,13,FALSE)),"")</f>
        <v/>
      </c>
      <c r="I123" s="210"/>
    </row>
    <row r="124" spans="1:9" ht="12.75" customHeight="1" x14ac:dyDescent="0.2">
      <c r="A124" s="97" t="str">
        <f t="array" ref="A124">IFERROR(INDEX('Annex 2 Designated EHV charges'!$D$11:$D$260, MATCH(0, IF(ISBLANK('Annex 2 Designated EHV charges'!$D$11:$D$260),1, COUNTIF(A$4:$A123, 'Annex 2 Designated EHV charges'!$D$11:$D$260)),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charges'!$D:$O,10,FALSE)=0,"",VLOOKUP($A124,'Annex 2 Designated EHV charges'!$D:$O,10,FALSE)),"")</f>
        <v/>
      </c>
      <c r="F124" s="99" t="str">
        <f>IFERROR(IF(VLOOKUP($A124,'Annex 2 Designated EHV charges'!$D:$O,11,FALSE)=0,"",VLOOKUP($A124,'Annex 2 Designated EHV charges'!$D:$O,11,FALSE)),"")</f>
        <v/>
      </c>
      <c r="G124" s="100" t="str">
        <f>IFERROR(IF(VLOOKUP($A124,'Annex 2 Designated EHV charges'!$D:$O,12,FALSE)=0,"",VLOOKUP($A124,'Annex 2 Designated EHV charges'!$D:$O,12,FALSE)),"")</f>
        <v/>
      </c>
      <c r="H124" s="100" t="str">
        <f>IFERROR(IF(VLOOKUP($A124,'Annex 2 Designated EHV charges'!$D:$P,13,FALSE)=0,"",VLOOKUP($A124,'Annex 2 Designated EHV charges'!$D:$P,13,FALSE)),"")</f>
        <v/>
      </c>
    </row>
    <row r="125" spans="1:9" ht="12.75" customHeight="1" x14ac:dyDescent="0.2">
      <c r="A125" s="97" t="str">
        <f t="array" ref="A125">IFERROR(INDEX('Annex 2 Designated EHV charges'!$D$11:$D$260, MATCH(0, IF(ISBLANK('Annex 2 Designated EHV charges'!$D$11:$D$260),1, COUNTIF(A$4:$A124, 'Annex 2 Designated EHV charges'!$D$11:$D$260)),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charges'!$D:$O,10,FALSE)=0,"",VLOOKUP($A125,'Annex 2 Designated EHV charges'!$D:$O,10,FALSE)),"")</f>
        <v/>
      </c>
      <c r="F125" s="99" t="str">
        <f>IFERROR(IF(VLOOKUP($A125,'Annex 2 Designated EHV charges'!$D:$O,11,FALSE)=0,"",VLOOKUP($A125,'Annex 2 Designated EHV charges'!$D:$O,11,FALSE)),"")</f>
        <v/>
      </c>
      <c r="G125" s="100" t="str">
        <f>IFERROR(IF(VLOOKUP($A125,'Annex 2 Designated EHV charges'!$D:$O,12,FALSE)=0,"",VLOOKUP($A125,'Annex 2 Designated EHV charges'!$D:$O,12,FALSE)),"")</f>
        <v/>
      </c>
      <c r="H125" s="100" t="str">
        <f>IFERROR(IF(VLOOKUP($A125,'Annex 2 Designated EHV charges'!$D:$P,13,FALSE)=0,"",VLOOKUP($A125,'Annex 2 Designated EHV charges'!$D:$P,13,FALSE)),"")</f>
        <v/>
      </c>
    </row>
    <row r="126" spans="1:9" ht="12.75" customHeight="1" x14ac:dyDescent="0.2">
      <c r="A126" s="97" t="str">
        <f t="array" ref="A126">IFERROR(INDEX('Annex 2 Designated EHV charges'!$D$11:$D$260, MATCH(0, IF(ISBLANK('Annex 2 Designated EHV charges'!$D$11:$D$260),1, COUNTIF(A$4:$A125, 'Annex 2 Designated EHV charges'!$D$11:$D$260)),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charges'!$D:$O,10,FALSE)=0,"",VLOOKUP($A126,'Annex 2 Designated EHV charges'!$D:$O,10,FALSE)),"")</f>
        <v/>
      </c>
      <c r="F126" s="99" t="str">
        <f>IFERROR(IF(VLOOKUP($A126,'Annex 2 Designated EHV charges'!$D:$O,11,FALSE)=0,"",VLOOKUP($A126,'Annex 2 Designated EHV charges'!$D:$O,11,FALSE)),"")</f>
        <v/>
      </c>
      <c r="G126" s="100" t="str">
        <f>IFERROR(IF(VLOOKUP($A126,'Annex 2 Designated EHV charges'!$D:$O,12,FALSE)=0,"",VLOOKUP($A126,'Annex 2 Designated EHV charges'!$D:$O,12,FALSE)),"")</f>
        <v/>
      </c>
      <c r="H126" s="100" t="str">
        <f>IFERROR(IF(VLOOKUP($A126,'Annex 2 Designated EHV charges'!$D:$P,13,FALSE)=0,"",VLOOKUP($A126,'Annex 2 Designated EHV charges'!$D:$P,13,FALSE)),"")</f>
        <v/>
      </c>
    </row>
    <row r="127" spans="1:9" ht="12.75" customHeight="1" x14ac:dyDescent="0.2">
      <c r="A127" s="97" t="str">
        <f t="array" ref="A127">IFERROR(INDEX('Annex 2 Designated EHV charges'!$D$11:$D$260, MATCH(0, IF(ISBLANK('Annex 2 Designated EHV charges'!$D$11:$D$260),1, COUNTIF(A$4:$A126, 'Annex 2 Designated EHV charges'!$D$11:$D$260)),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charges'!$D:$O,10,FALSE)=0,"",VLOOKUP($A127,'Annex 2 Designated EHV charges'!$D:$O,10,FALSE)),"")</f>
        <v/>
      </c>
      <c r="F127" s="99" t="str">
        <f>IFERROR(IF(VLOOKUP($A127,'Annex 2 Designated EHV charges'!$D:$O,11,FALSE)=0,"",VLOOKUP($A127,'Annex 2 Designated EHV charges'!$D:$O,11,FALSE)),"")</f>
        <v/>
      </c>
      <c r="G127" s="100" t="str">
        <f>IFERROR(IF(VLOOKUP($A127,'Annex 2 Designated EHV charges'!$D:$O,12,FALSE)=0,"",VLOOKUP($A127,'Annex 2 Designated EHV charges'!$D:$O,12,FALSE)),"")</f>
        <v/>
      </c>
      <c r="H127" s="100" t="str">
        <f>IFERROR(IF(VLOOKUP($A127,'Annex 2 Designated EHV charges'!$D:$P,13,FALSE)=0,"",VLOOKUP($A127,'Annex 2 Designated EHV charges'!$D:$P,13,FALSE)),"")</f>
        <v/>
      </c>
    </row>
    <row r="128" spans="1:9" ht="12.75" customHeight="1" x14ac:dyDescent="0.2">
      <c r="A128" s="97" t="str">
        <f t="array" ref="A128">IFERROR(INDEX('Annex 2 Designated EHV charges'!$D$11:$D$260, MATCH(0, IF(ISBLANK('Annex 2 Designated EHV charges'!$D$11:$D$260),1, COUNTIF(A$4:$A127, 'Annex 2 Designated EHV charges'!$D$11:$D$260)),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charges'!$D:$O,10,FALSE)=0,"",VLOOKUP($A128,'Annex 2 Designated EHV charges'!$D:$O,10,FALSE)),"")</f>
        <v/>
      </c>
      <c r="F128" s="99" t="str">
        <f>IFERROR(IF(VLOOKUP($A128,'Annex 2 Designated EHV charges'!$D:$O,11,FALSE)=0,"",VLOOKUP($A128,'Annex 2 Designated EHV charges'!$D:$O,11,FALSE)),"")</f>
        <v/>
      </c>
      <c r="G128" s="100" t="str">
        <f>IFERROR(IF(VLOOKUP($A128,'Annex 2 Designated EHV charges'!$D:$O,12,FALSE)=0,"",VLOOKUP($A128,'Annex 2 Designated EHV charges'!$D:$O,12,FALSE)),"")</f>
        <v/>
      </c>
      <c r="H128" s="100" t="str">
        <f>IFERROR(IF(VLOOKUP($A128,'Annex 2 Designated EHV charges'!$D:$P,13,FALSE)=0,"",VLOOKUP($A128,'Annex 2 Designated EHV charges'!$D:$P,13,FALSE)),"")</f>
        <v/>
      </c>
    </row>
    <row r="129" spans="1:8" ht="12.75" customHeight="1" x14ac:dyDescent="0.2">
      <c r="A129" s="97" t="str">
        <f t="array" ref="A129">IFERROR(INDEX('Annex 2 Designated EHV charges'!$D$11:$D$260, MATCH(0, IF(ISBLANK('Annex 2 Designated EHV charges'!$D$11:$D$260),1, COUNTIF(A$4:$A128, 'Annex 2 Designated EHV charges'!$D$11:$D$260)),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charges'!$D:$O,10,FALSE)=0,"",VLOOKUP($A129,'Annex 2 Designated EHV charges'!$D:$O,10,FALSE)),"")</f>
        <v/>
      </c>
      <c r="F129" s="99" t="str">
        <f>IFERROR(IF(VLOOKUP($A129,'Annex 2 Designated EHV charges'!$D:$O,11,FALSE)=0,"",VLOOKUP($A129,'Annex 2 Designated EHV charges'!$D:$O,11,FALSE)),"")</f>
        <v/>
      </c>
      <c r="G129" s="100" t="str">
        <f>IFERROR(IF(VLOOKUP($A129,'Annex 2 Designated EHV charges'!$D:$O,12,FALSE)=0,"",VLOOKUP($A129,'Annex 2 Designated EHV charges'!$D:$O,12,FALSE)),"")</f>
        <v/>
      </c>
      <c r="H129" s="100" t="str">
        <f>IFERROR(IF(VLOOKUP($A129,'Annex 2 Designated EHV charges'!$D:$P,13,FALSE)=0,"",VLOOKUP($A129,'Annex 2 Designated EHV charges'!$D:$P,13,FALSE)),"")</f>
        <v/>
      </c>
    </row>
    <row r="130" spans="1:8" ht="12.75" customHeight="1" x14ac:dyDescent="0.2">
      <c r="A130" s="97" t="str">
        <f t="array" ref="A130">IFERROR(INDEX('Annex 2 Designated EHV charges'!$D$11:$D$260, MATCH(0, IF(ISBLANK('Annex 2 Designated EHV charges'!$D$11:$D$260),1, COUNTIF(A$4:$A129, 'Annex 2 Designated EHV charges'!$D$11:$D$260)),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charges'!$D:$O,10,FALSE)=0,"",VLOOKUP($A130,'Annex 2 Designated EHV charges'!$D:$O,10,FALSE)),"")</f>
        <v/>
      </c>
      <c r="F130" s="99" t="str">
        <f>IFERROR(IF(VLOOKUP($A130,'Annex 2 Designated EHV charges'!$D:$O,11,FALSE)=0,"",VLOOKUP($A130,'Annex 2 Designated EHV charges'!$D:$O,11,FALSE)),"")</f>
        <v/>
      </c>
      <c r="G130" s="100" t="str">
        <f>IFERROR(IF(VLOOKUP($A130,'Annex 2 Designated EHV charges'!$D:$O,12,FALSE)=0,"",VLOOKUP($A130,'Annex 2 Designated EHV charges'!$D:$O,12,FALSE)),"")</f>
        <v/>
      </c>
      <c r="H130" s="100" t="str">
        <f>IFERROR(IF(VLOOKUP($A130,'Annex 2 Designated EHV charges'!$D:$P,13,FALSE)=0,"",VLOOKUP($A130,'Annex 2 Designated EHV charges'!$D:$P,13,FALSE)),"")</f>
        <v/>
      </c>
    </row>
    <row r="131" spans="1:8" ht="12.75" customHeight="1" x14ac:dyDescent="0.2">
      <c r="A131" s="97" t="str">
        <f t="array" ref="A131">IFERROR(INDEX('Annex 2 Designated EHV charges'!$D$11:$D$260, MATCH(0, IF(ISBLANK('Annex 2 Designated EHV charges'!$D$11:$D$260),1, COUNTIF(A$4:$A130, 'Annex 2 Designated EHV charges'!$D$11:$D$260)),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charges'!$D:$O,10,FALSE)=0,"",VLOOKUP($A131,'Annex 2 Designated EHV charges'!$D:$O,10,FALSE)),"")</f>
        <v/>
      </c>
      <c r="F131" s="99" t="str">
        <f>IFERROR(IF(VLOOKUP($A131,'Annex 2 Designated EHV charges'!$D:$O,11,FALSE)=0,"",VLOOKUP($A131,'Annex 2 Designated EHV charges'!$D:$O,11,FALSE)),"")</f>
        <v/>
      </c>
      <c r="G131" s="100" t="str">
        <f>IFERROR(IF(VLOOKUP($A131,'Annex 2 Designated EHV charges'!$D:$O,12,FALSE)=0,"",VLOOKUP($A131,'Annex 2 Designated EHV charges'!$D:$O,12,FALSE)),"")</f>
        <v/>
      </c>
      <c r="H131" s="100" t="str">
        <f>IFERROR(IF(VLOOKUP($A131,'Annex 2 Designated EHV charges'!$D:$P,13,FALSE)=0,"",VLOOKUP($A131,'Annex 2 Designated EHV charges'!$D:$P,13,FALSE)),"")</f>
        <v/>
      </c>
    </row>
    <row r="132" spans="1:8" ht="12.75" customHeight="1" x14ac:dyDescent="0.2">
      <c r="A132" s="97" t="str">
        <f t="array" ref="A132">IFERROR(INDEX('Annex 2 Designated EHV charges'!$D$11:$D$260, MATCH(0, IF(ISBLANK('Annex 2 Designated EHV charges'!$D$11:$D$260),1, COUNTIF(A$4:$A131, 'Annex 2 Designated EHV charges'!$D$11:$D$260)),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charges'!$D:$O,10,FALSE)=0,"",VLOOKUP($A132,'Annex 2 Designated EHV charges'!$D:$O,10,FALSE)),"")</f>
        <v/>
      </c>
      <c r="F132" s="99" t="str">
        <f>IFERROR(IF(VLOOKUP($A132,'Annex 2 Designated EHV charges'!$D:$O,11,FALSE)=0,"",VLOOKUP($A132,'Annex 2 Designated EHV charges'!$D:$O,11,FALSE)),"")</f>
        <v/>
      </c>
      <c r="G132" s="100" t="str">
        <f>IFERROR(IF(VLOOKUP($A132,'Annex 2 Designated EHV charges'!$D:$O,12,FALSE)=0,"",VLOOKUP($A132,'Annex 2 Designated EHV charges'!$D:$O,12,FALSE)),"")</f>
        <v/>
      </c>
      <c r="H132" s="100" t="str">
        <f>IFERROR(IF(VLOOKUP($A132,'Annex 2 Designated EHV charges'!$D:$P,13,FALSE)=0,"",VLOOKUP($A132,'Annex 2 Designated EHV charges'!$D:$P,13,FALSE)),"")</f>
        <v/>
      </c>
    </row>
    <row r="133" spans="1:8" ht="12.75" customHeight="1" x14ac:dyDescent="0.2">
      <c r="A133" s="97" t="str">
        <f t="array" ref="A133">IFERROR(INDEX('Annex 2 Designated EHV charges'!$D$11:$D$260, MATCH(0, IF(ISBLANK('Annex 2 Designated EHV charges'!$D$11:$D$260),1, COUNTIF(A$4:$A132, 'Annex 2 Designated EHV charges'!$D$11:$D$260)),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charges'!$D:$O,10,FALSE)=0,"",VLOOKUP($A133,'Annex 2 Designated EHV charges'!$D:$O,10,FALSE)),"")</f>
        <v/>
      </c>
      <c r="F133" s="99" t="str">
        <f>IFERROR(IF(VLOOKUP($A133,'Annex 2 Designated EHV charges'!$D:$O,11,FALSE)=0,"",VLOOKUP($A133,'Annex 2 Designated EHV charges'!$D:$O,11,FALSE)),"")</f>
        <v/>
      </c>
      <c r="G133" s="100" t="str">
        <f>IFERROR(IF(VLOOKUP($A133,'Annex 2 Designated EHV charges'!$D:$O,12,FALSE)=0,"",VLOOKUP($A133,'Annex 2 Designated EHV charges'!$D:$O,12,FALSE)),"")</f>
        <v/>
      </c>
      <c r="H133" s="100" t="str">
        <f>IFERROR(IF(VLOOKUP($A133,'Annex 2 Designated EHV charges'!$D:$P,13,FALSE)=0,"",VLOOKUP($A133,'Annex 2 Designated EHV charges'!$D:$P,13,FALSE)),"")</f>
        <v/>
      </c>
    </row>
    <row r="134" spans="1:8" ht="12.75" customHeight="1" x14ac:dyDescent="0.2">
      <c r="A134" s="97" t="str">
        <f t="array" ref="A134">IFERROR(INDEX('Annex 2 Designated EHV charges'!$D$11:$D$260, MATCH(0, IF(ISBLANK('Annex 2 Designated EHV charges'!$D$11:$D$260),1, COUNTIF(A$4:$A133, 'Annex 2 Designated EHV charges'!$D$11:$D$260)),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charges'!$D:$O,10,FALSE)=0,"",VLOOKUP($A134,'Annex 2 Designated EHV charges'!$D:$O,10,FALSE)),"")</f>
        <v/>
      </c>
      <c r="F134" s="99" t="str">
        <f>IFERROR(IF(VLOOKUP($A134,'Annex 2 Designated EHV charges'!$D:$O,11,FALSE)=0,"",VLOOKUP($A134,'Annex 2 Designated EHV charges'!$D:$O,11,FALSE)),"")</f>
        <v/>
      </c>
      <c r="G134" s="100" t="str">
        <f>IFERROR(IF(VLOOKUP($A134,'Annex 2 Designated EHV charges'!$D:$O,12,FALSE)=0,"",VLOOKUP($A134,'Annex 2 Designated EHV charges'!$D:$O,12,FALSE)),"")</f>
        <v/>
      </c>
      <c r="H134" s="100" t="str">
        <f>IFERROR(IF(VLOOKUP($A134,'Annex 2 Designated EHV charges'!$D:$P,13,FALSE)=0,"",VLOOKUP($A134,'Annex 2 Designated EHV charges'!$D:$P,13,FALSE)),"")</f>
        <v/>
      </c>
    </row>
    <row r="135" spans="1:8" ht="12.75" customHeight="1" x14ac:dyDescent="0.2">
      <c r="A135" s="97" t="str">
        <f t="array" ref="A135">IFERROR(INDEX('Annex 2 Designated EHV charges'!$D$11:$D$260, MATCH(0, IF(ISBLANK('Annex 2 Designated EHV charges'!$D$11:$D$260),1, COUNTIF(A$4:$A134, 'Annex 2 Designated EHV charges'!$D$11:$D$260)),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charges'!$D:$O,10,FALSE)=0,"",VLOOKUP($A135,'Annex 2 Designated EHV charges'!$D:$O,10,FALSE)),"")</f>
        <v/>
      </c>
      <c r="F135" s="99" t="str">
        <f>IFERROR(IF(VLOOKUP($A135,'Annex 2 Designated EHV charges'!$D:$O,11,FALSE)=0,"",VLOOKUP($A135,'Annex 2 Designated EHV charges'!$D:$O,11,FALSE)),"")</f>
        <v/>
      </c>
      <c r="G135" s="100" t="str">
        <f>IFERROR(IF(VLOOKUP($A135,'Annex 2 Designated EHV charges'!$D:$O,12,FALSE)=0,"",VLOOKUP($A135,'Annex 2 Designated EHV charges'!$D:$O,12,FALSE)),"")</f>
        <v/>
      </c>
      <c r="H135" s="100" t="str">
        <f>IFERROR(IF(VLOOKUP($A135,'Annex 2 Designated EHV charges'!$D:$P,13,FALSE)=0,"",VLOOKUP($A135,'Annex 2 Designated EHV charges'!$D:$P,13,FALSE)),"")</f>
        <v/>
      </c>
    </row>
    <row r="136" spans="1:8" ht="12.75" customHeight="1" x14ac:dyDescent="0.2">
      <c r="A136" s="97" t="str">
        <f t="array" ref="A136">IFERROR(INDEX('Annex 2 Designated EHV charges'!$D$11:$D$260, MATCH(0, IF(ISBLANK('Annex 2 Designated EHV charges'!$D$11:$D$260),1, COUNTIF(A$4:$A135, 'Annex 2 Designated EHV charges'!$D$11:$D$260)),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charges'!$D:$O,10,FALSE)=0,"",VLOOKUP($A136,'Annex 2 Designated EHV charges'!$D:$O,10,FALSE)),"")</f>
        <v/>
      </c>
      <c r="F136" s="99" t="str">
        <f>IFERROR(IF(VLOOKUP($A136,'Annex 2 Designated EHV charges'!$D:$O,11,FALSE)=0,"",VLOOKUP($A136,'Annex 2 Designated EHV charges'!$D:$O,11,FALSE)),"")</f>
        <v/>
      </c>
      <c r="G136" s="100" t="str">
        <f>IFERROR(IF(VLOOKUP($A136,'Annex 2 Designated EHV charges'!$D:$O,12,FALSE)=0,"",VLOOKUP($A136,'Annex 2 Designated EHV charges'!$D:$O,12,FALSE)),"")</f>
        <v/>
      </c>
      <c r="H136" s="100" t="str">
        <f>IFERROR(IF(VLOOKUP($A136,'Annex 2 Designated EHV charges'!$D:$P,13,FALSE)=0,"",VLOOKUP($A136,'Annex 2 Designated EHV charges'!$D:$P,13,FALSE)),"")</f>
        <v/>
      </c>
    </row>
    <row r="137" spans="1:8" ht="12.75" customHeight="1" x14ac:dyDescent="0.2">
      <c r="A137" s="97" t="str">
        <f t="array" ref="A137">IFERROR(INDEX('Annex 2 Designated EHV charges'!$D$11:$D$260, MATCH(0, IF(ISBLANK('Annex 2 Designated EHV charges'!$D$11:$D$260),1, COUNTIF(A$4:$A136, 'Annex 2 Designated EHV charges'!$D$11:$D$260)),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charges'!$D:$O,10,FALSE)=0,"",VLOOKUP($A137,'Annex 2 Designated EHV charges'!$D:$O,10,FALSE)),"")</f>
        <v/>
      </c>
      <c r="F137" s="99" t="str">
        <f>IFERROR(IF(VLOOKUP($A137,'Annex 2 Designated EHV charges'!$D:$O,11,FALSE)=0,"",VLOOKUP($A137,'Annex 2 Designated EHV charges'!$D:$O,11,FALSE)),"")</f>
        <v/>
      </c>
      <c r="G137" s="100" t="str">
        <f>IFERROR(IF(VLOOKUP($A137,'Annex 2 Designated EHV charges'!$D:$O,12,FALSE)=0,"",VLOOKUP($A137,'Annex 2 Designated EHV charges'!$D:$O,12,FALSE)),"")</f>
        <v/>
      </c>
      <c r="H137" s="100" t="str">
        <f>IFERROR(IF(VLOOKUP($A137,'Annex 2 Designated EHV charges'!$D:$P,13,FALSE)=0,"",VLOOKUP($A137,'Annex 2 Designated EHV charges'!$D:$P,13,FALSE)),"")</f>
        <v/>
      </c>
    </row>
    <row r="138" spans="1:8" ht="12.75" customHeight="1" x14ac:dyDescent="0.2">
      <c r="A138" s="97" t="str">
        <f t="array" ref="A138">IFERROR(INDEX('Annex 2 Designated EHV charges'!$D$11:$D$260, MATCH(0, IF(ISBLANK('Annex 2 Designated EHV charges'!$D$11:$D$260),1, COUNTIF(A$4:$A137, 'Annex 2 Designated EHV charges'!$D$11:$D$260)),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charges'!$D:$O,10,FALSE)=0,"",VLOOKUP($A138,'Annex 2 Designated EHV charges'!$D:$O,10,FALSE)),"")</f>
        <v/>
      </c>
      <c r="F138" s="99" t="str">
        <f>IFERROR(IF(VLOOKUP($A138,'Annex 2 Designated EHV charges'!$D:$O,11,FALSE)=0,"",VLOOKUP($A138,'Annex 2 Designated EHV charges'!$D:$O,11,FALSE)),"")</f>
        <v/>
      </c>
      <c r="G138" s="100" t="str">
        <f>IFERROR(IF(VLOOKUP($A138,'Annex 2 Designated EHV charges'!$D:$O,12,FALSE)=0,"",VLOOKUP($A138,'Annex 2 Designated EHV charges'!$D:$O,12,FALSE)),"")</f>
        <v/>
      </c>
      <c r="H138" s="100" t="str">
        <f>IFERROR(IF(VLOOKUP($A138,'Annex 2 Designated EHV charges'!$D:$P,13,FALSE)=0,"",VLOOKUP($A138,'Annex 2 Designated EHV charges'!$D:$P,13,FALSE)),"")</f>
        <v/>
      </c>
    </row>
    <row r="139" spans="1:8" ht="12.75" customHeight="1" x14ac:dyDescent="0.2">
      <c r="A139" s="97" t="str">
        <f t="array" ref="A139">IFERROR(INDEX('Annex 2 Designated EHV charges'!$D$11:$D$260, MATCH(0, IF(ISBLANK('Annex 2 Designated EHV charges'!$D$11:$D$260),1, COUNTIF(A$4:$A138, 'Annex 2 Designated EHV charges'!$D$11:$D$260)),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charges'!$D:$O,10,FALSE)=0,"",VLOOKUP($A139,'Annex 2 Designated EHV charges'!$D:$O,10,FALSE)),"")</f>
        <v/>
      </c>
      <c r="F139" s="99" t="str">
        <f>IFERROR(IF(VLOOKUP($A139,'Annex 2 Designated EHV charges'!$D:$O,11,FALSE)=0,"",VLOOKUP($A139,'Annex 2 Designated EHV charges'!$D:$O,11,FALSE)),"")</f>
        <v/>
      </c>
      <c r="G139" s="100" t="str">
        <f>IFERROR(IF(VLOOKUP($A139,'Annex 2 Designated EHV charges'!$D:$O,12,FALSE)=0,"",VLOOKUP($A139,'Annex 2 Designated EHV charges'!$D:$O,12,FALSE)),"")</f>
        <v/>
      </c>
      <c r="H139" s="100" t="str">
        <f>IFERROR(IF(VLOOKUP($A139,'Annex 2 Designated EHV charges'!$D:$P,13,FALSE)=0,"",VLOOKUP($A139,'Annex 2 Designated EHV charges'!$D:$P,13,FALSE)),"")</f>
        <v/>
      </c>
    </row>
    <row r="140" spans="1:8" ht="12.75" customHeight="1" x14ac:dyDescent="0.2">
      <c r="A140" s="97" t="str">
        <f t="array" ref="A140">IFERROR(INDEX('Annex 2 Designated EHV charges'!$D$11:$D$260, MATCH(0, IF(ISBLANK('Annex 2 Designated EHV charges'!$D$11:$D$260),1, COUNTIF(A$4:$A139, 'Annex 2 Designated EHV charges'!$D$11:$D$260)),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charges'!$D:$O,10,FALSE)=0,"",VLOOKUP($A140,'Annex 2 Designated EHV charges'!$D:$O,10,FALSE)),"")</f>
        <v/>
      </c>
      <c r="F140" s="99" t="str">
        <f>IFERROR(IF(VLOOKUP($A140,'Annex 2 Designated EHV charges'!$D:$O,11,FALSE)=0,"",VLOOKUP($A140,'Annex 2 Designated EHV charges'!$D:$O,11,FALSE)),"")</f>
        <v/>
      </c>
      <c r="G140" s="100" t="str">
        <f>IFERROR(IF(VLOOKUP($A140,'Annex 2 Designated EHV charges'!$D:$O,12,FALSE)=0,"",VLOOKUP($A140,'Annex 2 Designated EHV charges'!$D:$O,12,FALSE)),"")</f>
        <v/>
      </c>
      <c r="H140" s="100" t="str">
        <f>IFERROR(IF(VLOOKUP($A140,'Annex 2 Designated EHV charges'!$D:$P,13,FALSE)=0,"",VLOOKUP($A140,'Annex 2 Designated EHV charges'!$D:$P,13,FALSE)),"")</f>
        <v/>
      </c>
    </row>
    <row r="141" spans="1:8" ht="12.75" customHeight="1" x14ac:dyDescent="0.2">
      <c r="A141" s="97" t="str">
        <f t="array" ref="A141">IFERROR(INDEX('Annex 2 Designated EHV charges'!$D$11:$D$260, MATCH(0, IF(ISBLANK('Annex 2 Designated EHV charges'!$D$11:$D$260),1, COUNTIF(A$4:$A140, 'Annex 2 Designated EHV charges'!$D$11:$D$260)),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charges'!$D:$O,10,FALSE)=0,"",VLOOKUP($A141,'Annex 2 Designated EHV charges'!$D:$O,10,FALSE)),"")</f>
        <v/>
      </c>
      <c r="F141" s="99" t="str">
        <f>IFERROR(IF(VLOOKUP($A141,'Annex 2 Designated EHV charges'!$D:$O,11,FALSE)=0,"",VLOOKUP($A141,'Annex 2 Designated EHV charges'!$D:$O,11,FALSE)),"")</f>
        <v/>
      </c>
      <c r="G141" s="100" t="str">
        <f>IFERROR(IF(VLOOKUP($A141,'Annex 2 Designated EHV charges'!$D:$O,12,FALSE)=0,"",VLOOKUP($A141,'Annex 2 Designated EHV charges'!$D:$O,12,FALSE)),"")</f>
        <v/>
      </c>
      <c r="H141" s="100" t="str">
        <f>IFERROR(IF(VLOOKUP($A141,'Annex 2 Designated EHV charges'!$D:$P,13,FALSE)=0,"",VLOOKUP($A141,'Annex 2 Designated EHV charges'!$D:$P,13,FALSE)),"")</f>
        <v/>
      </c>
    </row>
    <row r="142" spans="1:8" ht="12.75" customHeight="1" x14ac:dyDescent="0.2">
      <c r="A142" s="97" t="str">
        <f t="array" ref="A142">IFERROR(INDEX('Annex 2 Designated EHV charges'!$D$11:$D$260, MATCH(0, IF(ISBLANK('Annex 2 Designated EHV charges'!$D$11:$D$260),1, COUNTIF(A$4:$A141, 'Annex 2 Designated EHV charges'!$D$11:$D$260)),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charges'!$D:$O,10,FALSE)=0,"",VLOOKUP($A142,'Annex 2 Designated EHV charges'!$D:$O,10,FALSE)),"")</f>
        <v/>
      </c>
      <c r="F142" s="99" t="str">
        <f>IFERROR(IF(VLOOKUP($A142,'Annex 2 Designated EHV charges'!$D:$O,11,FALSE)=0,"",VLOOKUP($A142,'Annex 2 Designated EHV charges'!$D:$O,11,FALSE)),"")</f>
        <v/>
      </c>
      <c r="G142" s="100" t="str">
        <f>IFERROR(IF(VLOOKUP($A142,'Annex 2 Designated EHV charges'!$D:$O,12,FALSE)=0,"",VLOOKUP($A142,'Annex 2 Designated EHV charges'!$D:$O,12,FALSE)),"")</f>
        <v/>
      </c>
      <c r="H142" s="100" t="str">
        <f>IFERROR(IF(VLOOKUP($A142,'Annex 2 Designated EHV charges'!$D:$P,13,FALSE)=0,"",VLOOKUP($A142,'Annex 2 Designated EHV charges'!$D:$P,13,FALSE)),"")</f>
        <v/>
      </c>
    </row>
    <row r="143" spans="1:8" ht="12.75" customHeight="1" x14ac:dyDescent="0.2">
      <c r="A143" s="97" t="str">
        <f t="array" ref="A143">IFERROR(INDEX('Annex 2 Designated EHV charges'!$D$11:$D$260, MATCH(0, IF(ISBLANK('Annex 2 Designated EHV charges'!$D$11:$D$260),1, COUNTIF(A$4:$A142, 'Annex 2 Designated EHV charges'!$D$11:$D$260)),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charges'!$D:$O,10,FALSE)=0,"",VLOOKUP($A143,'Annex 2 Designated EHV charges'!$D:$O,10,FALSE)),"")</f>
        <v/>
      </c>
      <c r="F143" s="99" t="str">
        <f>IFERROR(IF(VLOOKUP($A143,'Annex 2 Designated EHV charges'!$D:$O,11,FALSE)=0,"",VLOOKUP($A143,'Annex 2 Designated EHV charges'!$D:$O,11,FALSE)),"")</f>
        <v/>
      </c>
      <c r="G143" s="100" t="str">
        <f>IFERROR(IF(VLOOKUP($A143,'Annex 2 Designated EHV charges'!$D:$O,12,FALSE)=0,"",VLOOKUP($A143,'Annex 2 Designated EHV charges'!$D:$O,12,FALSE)),"")</f>
        <v/>
      </c>
      <c r="H143" s="100" t="str">
        <f>IFERROR(IF(VLOOKUP($A143,'Annex 2 Designated EHV charges'!$D:$P,13,FALSE)=0,"",VLOOKUP($A143,'Annex 2 Designated EHV charges'!$D:$P,13,FALSE)),"")</f>
        <v/>
      </c>
    </row>
    <row r="144" spans="1:8" ht="12.75" customHeight="1" x14ac:dyDescent="0.2">
      <c r="A144" s="97" t="str">
        <f t="array" ref="A144">IFERROR(INDEX('Annex 2 Designated EHV charges'!$D$11:$D$260, MATCH(0, IF(ISBLANK('Annex 2 Designated EHV charges'!$D$11:$D$260),1, COUNTIF(A$4:$A143, 'Annex 2 Designated EHV charges'!$D$11:$D$260)),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charges'!$D:$O,10,FALSE)=0,"",VLOOKUP($A144,'Annex 2 Designated EHV charges'!$D:$O,10,FALSE)),"")</f>
        <v/>
      </c>
      <c r="F144" s="99" t="str">
        <f>IFERROR(IF(VLOOKUP($A144,'Annex 2 Designated EHV charges'!$D:$O,11,FALSE)=0,"",VLOOKUP($A144,'Annex 2 Designated EHV charges'!$D:$O,11,FALSE)),"")</f>
        <v/>
      </c>
      <c r="G144" s="100" t="str">
        <f>IFERROR(IF(VLOOKUP($A144,'Annex 2 Designated EHV charges'!$D:$O,12,FALSE)=0,"",VLOOKUP($A144,'Annex 2 Designated EHV charges'!$D:$O,12,FALSE)),"")</f>
        <v/>
      </c>
      <c r="H144" s="100" t="str">
        <f>IFERROR(IF(VLOOKUP($A144,'Annex 2 Designated EHV charges'!$D:$P,13,FALSE)=0,"",VLOOKUP($A144,'Annex 2 Designated EHV charges'!$D:$P,13,FALSE)),"")</f>
        <v/>
      </c>
    </row>
    <row r="145" spans="1:8" ht="12.75" customHeight="1" x14ac:dyDescent="0.2">
      <c r="A145" s="97" t="str">
        <f t="array" ref="A145">IFERROR(INDEX('Annex 2 Designated EHV charges'!$D$11:$D$260, MATCH(0, IF(ISBLANK('Annex 2 Designated EHV charges'!$D$11:$D$260),1, COUNTIF(A$4:$A144, 'Annex 2 Designated EHV charges'!$D$11:$D$260)),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charges'!$D:$O,10,FALSE)=0,"",VLOOKUP($A145,'Annex 2 Designated EHV charges'!$D:$O,10,FALSE)),"")</f>
        <v/>
      </c>
      <c r="F145" s="99" t="str">
        <f>IFERROR(IF(VLOOKUP($A145,'Annex 2 Designated EHV charges'!$D:$O,11,FALSE)=0,"",VLOOKUP($A145,'Annex 2 Designated EHV charges'!$D:$O,11,FALSE)),"")</f>
        <v/>
      </c>
      <c r="G145" s="100" t="str">
        <f>IFERROR(IF(VLOOKUP($A145,'Annex 2 Designated EHV charges'!$D:$O,12,FALSE)=0,"",VLOOKUP($A145,'Annex 2 Designated EHV charges'!$D:$O,12,FALSE)),"")</f>
        <v/>
      </c>
      <c r="H145" s="100" t="str">
        <f>IFERROR(IF(VLOOKUP($A145,'Annex 2 Designated EHV charges'!$D:$P,13,FALSE)=0,"",VLOOKUP($A145,'Annex 2 Designated EHV charges'!$D:$P,13,FALSE)),"")</f>
        <v/>
      </c>
    </row>
    <row r="146" spans="1:8" ht="12.75" customHeight="1" x14ac:dyDescent="0.2">
      <c r="A146" s="97" t="str">
        <f t="array" ref="A146">IFERROR(INDEX('Annex 2 Designated EHV charges'!$D$11:$D$260, MATCH(0, IF(ISBLANK('Annex 2 Designated EHV charges'!$D$11:$D$260),1, COUNTIF(A$4:$A145, 'Annex 2 Designated EHV charges'!$D$11:$D$260)),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charges'!$D:$O,10,FALSE)=0,"",VLOOKUP($A146,'Annex 2 Designated EHV charges'!$D:$O,10,FALSE)),"")</f>
        <v/>
      </c>
      <c r="F146" s="99" t="str">
        <f>IFERROR(IF(VLOOKUP($A146,'Annex 2 Designated EHV charges'!$D:$O,11,FALSE)=0,"",VLOOKUP($A146,'Annex 2 Designated EHV charges'!$D:$O,11,FALSE)),"")</f>
        <v/>
      </c>
      <c r="G146" s="100" t="str">
        <f>IFERROR(IF(VLOOKUP($A146,'Annex 2 Designated EHV charges'!$D:$O,12,FALSE)=0,"",VLOOKUP($A146,'Annex 2 Designated EHV charges'!$D:$O,12,FALSE)),"")</f>
        <v/>
      </c>
      <c r="H146" s="100" t="str">
        <f>IFERROR(IF(VLOOKUP($A146,'Annex 2 Designated EHV charges'!$D:$P,13,FALSE)=0,"",VLOOKUP($A146,'Annex 2 Designated EHV charges'!$D:$P,13,FALSE)),"")</f>
        <v/>
      </c>
    </row>
    <row r="147" spans="1:8" ht="12.75" customHeight="1" x14ac:dyDescent="0.2">
      <c r="A147" s="97" t="str">
        <f t="array" ref="A147">IFERROR(INDEX('Annex 2 Designated EHV charges'!$D$11:$D$260, MATCH(0, IF(ISBLANK('Annex 2 Designated EHV charges'!$D$11:$D$260),1, COUNTIF(A$4:$A146, 'Annex 2 Designated EHV charges'!$D$11:$D$260)),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charges'!$D:$O,10,FALSE)=0,"",VLOOKUP($A147,'Annex 2 Designated EHV charges'!$D:$O,10,FALSE)),"")</f>
        <v/>
      </c>
      <c r="F147" s="99" t="str">
        <f>IFERROR(IF(VLOOKUP($A147,'Annex 2 Designated EHV charges'!$D:$O,11,FALSE)=0,"",VLOOKUP($A147,'Annex 2 Designated EHV charges'!$D:$O,11,FALSE)),"")</f>
        <v/>
      </c>
      <c r="G147" s="100" t="str">
        <f>IFERROR(IF(VLOOKUP($A147,'Annex 2 Designated EHV charges'!$D:$O,12,FALSE)=0,"",VLOOKUP($A147,'Annex 2 Designated EHV charges'!$D:$O,12,FALSE)),"")</f>
        <v/>
      </c>
      <c r="H147" s="100" t="str">
        <f>IFERROR(IF(VLOOKUP($A147,'Annex 2 Designated EHV charges'!$D:$P,13,FALSE)=0,"",VLOOKUP($A147,'Annex 2 Designated EHV charges'!$D:$P,13,FALSE)),"")</f>
        <v/>
      </c>
    </row>
    <row r="148" spans="1:8" ht="12.75" customHeight="1" x14ac:dyDescent="0.2">
      <c r="A148" s="97" t="str">
        <f t="array" ref="A148">IFERROR(INDEX('Annex 2 Designated EHV charges'!$D$11:$D$260, MATCH(0, IF(ISBLANK('Annex 2 Designated EHV charges'!$D$11:$D$260),1, COUNTIF(A$4:$A147, 'Annex 2 Designated EHV charges'!$D$11:$D$260)),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charges'!$D:$O,10,FALSE)=0,"",VLOOKUP($A148,'Annex 2 Designated EHV charges'!$D:$O,10,FALSE)),"")</f>
        <v/>
      </c>
      <c r="F148" s="99" t="str">
        <f>IFERROR(IF(VLOOKUP($A148,'Annex 2 Designated EHV charges'!$D:$O,11,FALSE)=0,"",VLOOKUP($A148,'Annex 2 Designated EHV charges'!$D:$O,11,FALSE)),"")</f>
        <v/>
      </c>
      <c r="G148" s="100" t="str">
        <f>IFERROR(IF(VLOOKUP($A148,'Annex 2 Designated EHV charges'!$D:$O,12,FALSE)=0,"",VLOOKUP($A148,'Annex 2 Designated EHV charges'!$D:$O,12,FALSE)),"")</f>
        <v/>
      </c>
      <c r="H148" s="100" t="str">
        <f>IFERROR(IF(VLOOKUP($A148,'Annex 2 Designated EHV charges'!$D:$P,13,FALSE)=0,"",VLOOKUP($A148,'Annex 2 Designated EHV charges'!$D:$P,13,FALSE)),"")</f>
        <v/>
      </c>
    </row>
    <row r="149" spans="1:8" ht="12.75" customHeight="1" x14ac:dyDescent="0.2">
      <c r="A149" s="97" t="str">
        <f t="array" ref="A149">IFERROR(INDEX('Annex 2 Designated EHV charges'!$D$11:$D$260, MATCH(0, IF(ISBLANK('Annex 2 Designated EHV charges'!$D$11:$D$260),1, COUNTIF(A$4:$A148, 'Annex 2 Designated EHV charges'!$D$11:$D$260)),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charges'!$D:$O,10,FALSE)=0,"",VLOOKUP($A149,'Annex 2 Designated EHV charges'!$D:$O,10,FALSE)),"")</f>
        <v/>
      </c>
      <c r="F149" s="99" t="str">
        <f>IFERROR(IF(VLOOKUP($A149,'Annex 2 Designated EHV charges'!$D:$O,11,FALSE)=0,"",VLOOKUP($A149,'Annex 2 Designated EHV charges'!$D:$O,11,FALSE)),"")</f>
        <v/>
      </c>
      <c r="G149" s="100" t="str">
        <f>IFERROR(IF(VLOOKUP($A149,'Annex 2 Designated EHV charges'!$D:$O,12,FALSE)=0,"",VLOOKUP($A149,'Annex 2 Designated EHV charges'!$D:$O,12,FALSE)),"")</f>
        <v/>
      </c>
      <c r="H149" s="100" t="str">
        <f>IFERROR(IF(VLOOKUP($A149,'Annex 2 Designated EHV charges'!$D:$P,13,FALSE)=0,"",VLOOKUP($A149,'Annex 2 Designated EHV charges'!$D:$P,13,FALSE)),"")</f>
        <v/>
      </c>
    </row>
    <row r="150" spans="1:8" ht="12.75" customHeight="1" x14ac:dyDescent="0.2">
      <c r="A150" s="97" t="str">
        <f t="array" ref="A150">IFERROR(INDEX('Annex 2 Designated EHV charges'!$D$11:$D$260, MATCH(0, IF(ISBLANK('Annex 2 Designated EHV charges'!$D$11:$D$260),1, COUNTIF(A$4:$A149, 'Annex 2 Designated EHV charges'!$D$11:$D$260)),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charges'!$D:$O,10,FALSE)=0,"",VLOOKUP($A150,'Annex 2 Designated EHV charges'!$D:$O,10,FALSE)),"")</f>
        <v/>
      </c>
      <c r="F150" s="99" t="str">
        <f>IFERROR(IF(VLOOKUP($A150,'Annex 2 Designated EHV charges'!$D:$O,11,FALSE)=0,"",VLOOKUP($A150,'Annex 2 Designated EHV charges'!$D:$O,11,FALSE)),"")</f>
        <v/>
      </c>
      <c r="G150" s="100" t="str">
        <f>IFERROR(IF(VLOOKUP($A150,'Annex 2 Designated EHV charges'!$D:$O,12,FALSE)=0,"",VLOOKUP($A150,'Annex 2 Designated EHV charges'!$D:$O,12,FALSE)),"")</f>
        <v/>
      </c>
      <c r="H150" s="100" t="str">
        <f>IFERROR(IF(VLOOKUP($A150,'Annex 2 Designated EHV charges'!$D:$P,13,FALSE)=0,"",VLOOKUP($A150,'Annex 2 Designated EHV charges'!$D:$P,13,FALSE)),"")</f>
        <v/>
      </c>
    </row>
    <row r="151" spans="1:8" ht="12.75" customHeight="1" x14ac:dyDescent="0.2">
      <c r="A151" s="97" t="str">
        <f t="array" ref="A151">IFERROR(INDEX('Annex 2 Designated EHV charges'!$D$11:$D$260, MATCH(0, IF(ISBLANK('Annex 2 Designated EHV charges'!$D$11:$D$260),1, COUNTIF(A$4:$A150, 'Annex 2 Designated EHV charges'!$D$11:$D$260)),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charges'!$D:$O,10,FALSE)=0,"",VLOOKUP($A151,'Annex 2 Designated EHV charges'!$D:$O,10,FALSE)),"")</f>
        <v/>
      </c>
      <c r="F151" s="99" t="str">
        <f>IFERROR(IF(VLOOKUP($A151,'Annex 2 Designated EHV charges'!$D:$O,11,FALSE)=0,"",VLOOKUP($A151,'Annex 2 Designated EHV charges'!$D:$O,11,FALSE)),"")</f>
        <v/>
      </c>
      <c r="G151" s="100" t="str">
        <f>IFERROR(IF(VLOOKUP($A151,'Annex 2 Designated EHV charges'!$D:$O,12,FALSE)=0,"",VLOOKUP($A151,'Annex 2 Designated EHV charges'!$D:$O,12,FALSE)),"")</f>
        <v/>
      </c>
      <c r="H151" s="100" t="str">
        <f>IFERROR(IF(VLOOKUP($A151,'Annex 2 Designated EHV charges'!$D:$P,13,FALSE)=0,"",VLOOKUP($A151,'Annex 2 Designated EHV charges'!$D:$P,13,FALSE)),"")</f>
        <v/>
      </c>
    </row>
    <row r="152" spans="1:8" x14ac:dyDescent="0.2">
      <c r="A152" s="97" t="str">
        <f t="array" ref="A152">IFERROR(INDEX('Annex 2 Designated EHV charges'!$D$11:$D$260, MATCH(0, IF(ISBLANK('Annex 2 Designated EHV charges'!$D$11:$D$260),1, COUNTIF(A$4:$A151, 'Annex 2 Designated EHV charges'!$D$11:$D$260)),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charges'!$D:$O,10,FALSE)=0,"",VLOOKUP($A152,'Annex 2 Designated EHV charges'!$D:$O,10,FALSE)),"")</f>
        <v/>
      </c>
      <c r="F152" s="99" t="str">
        <f>IFERROR(IF(VLOOKUP($A152,'Annex 2 Designated EHV charges'!$D:$O,11,FALSE)=0,"",VLOOKUP($A152,'Annex 2 Designated EHV charges'!$D:$O,11,FALSE)),"")</f>
        <v/>
      </c>
      <c r="G152" s="100" t="str">
        <f>IFERROR(IF(VLOOKUP($A152,'Annex 2 Designated EHV charges'!$D:$O,12,FALSE)=0,"",VLOOKUP($A152,'Annex 2 Designated EHV charges'!$D:$O,12,FALSE)),"")</f>
        <v/>
      </c>
      <c r="H152" s="100" t="str">
        <f>IFERROR(IF(VLOOKUP($A152,'Annex 2 Designated EHV charges'!$D:$P,13,FALSE)=0,"",VLOOKUP($A152,'Annex 2 Designated EHV charges'!$D:$P,13,FALSE)),"")</f>
        <v/>
      </c>
    </row>
    <row r="153" spans="1:8" x14ac:dyDescent="0.2">
      <c r="A153" s="97" t="str">
        <f t="array" ref="A153">IFERROR(INDEX('Annex 2 Designated EHV charges'!$D$11:$D$260, MATCH(0, IF(ISBLANK('Annex 2 Designated EHV charges'!$D$11:$D$260),1, COUNTIF(A$4:$A152, 'Annex 2 Designated EHV charges'!$D$11:$D$260)),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charges'!$D:$O,10,FALSE)=0,"",VLOOKUP($A153,'Annex 2 Designated EHV charges'!$D:$O,10,FALSE)),"")</f>
        <v/>
      </c>
      <c r="F153" s="99" t="str">
        <f>IFERROR(IF(VLOOKUP($A153,'Annex 2 Designated EHV charges'!$D:$O,11,FALSE)=0,"",VLOOKUP($A153,'Annex 2 Designated EHV charges'!$D:$O,11,FALSE)),"")</f>
        <v/>
      </c>
      <c r="G153" s="100" t="str">
        <f>IFERROR(IF(VLOOKUP($A153,'Annex 2 Designated EHV charges'!$D:$O,12,FALSE)=0,"",VLOOKUP($A153,'Annex 2 Designated EHV charges'!$D:$O,12,FALSE)),"")</f>
        <v/>
      </c>
      <c r="H153" s="100" t="str">
        <f>IFERROR(IF(VLOOKUP($A153,'Annex 2 Designated EHV charges'!$D:$P,13,FALSE)=0,"",VLOOKUP($A153,'Annex 2 Designated EHV charges'!$D:$P,13,FALSE)),"")</f>
        <v/>
      </c>
    </row>
    <row r="154" spans="1:8" x14ac:dyDescent="0.2">
      <c r="A154" s="97" t="str">
        <f t="array" ref="A154">IFERROR(INDEX('Annex 2 Designated EHV charges'!$D$11:$D$260, MATCH(0, IF(ISBLANK('Annex 2 Designated EHV charges'!$D$11:$D$260),1, COUNTIF(A$4:$A153, 'Annex 2 Designated EHV charges'!$D$11:$D$260)),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charges'!$D:$O,10,FALSE)=0,"",VLOOKUP($A154,'Annex 2 Designated EHV charges'!$D:$O,10,FALSE)),"")</f>
        <v/>
      </c>
      <c r="F154" s="99" t="str">
        <f>IFERROR(IF(VLOOKUP($A154,'Annex 2 Designated EHV charges'!$D:$O,11,FALSE)=0,"",VLOOKUP($A154,'Annex 2 Designated EHV charges'!$D:$O,11,FALSE)),"")</f>
        <v/>
      </c>
      <c r="G154" s="100" t="str">
        <f>IFERROR(IF(VLOOKUP($A154,'Annex 2 Designated EHV charges'!$D:$O,12,FALSE)=0,"",VLOOKUP($A154,'Annex 2 Designated EHV charges'!$D:$O,12,FALSE)),"")</f>
        <v/>
      </c>
      <c r="H154" s="100" t="str">
        <f>IFERROR(IF(VLOOKUP($A154,'Annex 2 Designated EHV charges'!$D:$P,13,FALSE)=0,"",VLOOKUP($A154,'Annex 2 Designated EHV charges'!$D:$P,13,FALSE)),"")</f>
        <v/>
      </c>
    </row>
    <row r="155" spans="1:8" x14ac:dyDescent="0.2">
      <c r="A155" s="97" t="str">
        <f t="array" ref="A155">IFERROR(INDEX('Annex 2 Designated EHV charges'!$D$11:$D$260, MATCH(0, IF(ISBLANK('Annex 2 Designated EHV charges'!$D$11:$D$260),1, COUNTIF(A$4:$A154, 'Annex 2 Designated EHV charges'!$D$11:$D$260)),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charges'!$D:$O,10,FALSE)=0,"",VLOOKUP($A155,'Annex 2 Designated EHV charges'!$D:$O,10,FALSE)),"")</f>
        <v/>
      </c>
      <c r="F155" s="99" t="str">
        <f>IFERROR(IF(VLOOKUP($A155,'Annex 2 Designated EHV charges'!$D:$O,11,FALSE)=0,"",VLOOKUP($A155,'Annex 2 Designated EHV charges'!$D:$O,11,FALSE)),"")</f>
        <v/>
      </c>
      <c r="G155" s="100" t="str">
        <f>IFERROR(IF(VLOOKUP($A155,'Annex 2 Designated EHV charges'!$D:$O,12,FALSE)=0,"",VLOOKUP($A155,'Annex 2 Designated EHV charges'!$D:$O,12,FALSE)),"")</f>
        <v/>
      </c>
      <c r="H155" s="100" t="str">
        <f>IFERROR(IF(VLOOKUP($A155,'Annex 2 Designated EHV charges'!$D:$P,13,FALSE)=0,"",VLOOKUP($A155,'Annex 2 Designated EHV charges'!$D:$P,13,FALSE)),"")</f>
        <v/>
      </c>
    </row>
    <row r="156" spans="1:8" x14ac:dyDescent="0.2">
      <c r="A156" s="97" t="str">
        <f t="array" ref="A156">IFERROR(INDEX('Annex 2 Designated EHV charges'!$D$11:$D$260, MATCH(0, IF(ISBLANK('Annex 2 Designated EHV charges'!$D$11:$D$260),1, COUNTIF(A$4:$A155, 'Annex 2 Designated EHV charges'!$D$11:$D$260)),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charges'!$D:$O,10,FALSE)=0,"",VLOOKUP($A156,'Annex 2 Designated EHV charges'!$D:$O,10,FALSE)),"")</f>
        <v/>
      </c>
      <c r="F156" s="99" t="str">
        <f>IFERROR(IF(VLOOKUP($A156,'Annex 2 Designated EHV charges'!$D:$O,11,FALSE)=0,"",VLOOKUP($A156,'Annex 2 Designated EHV charges'!$D:$O,11,FALSE)),"")</f>
        <v/>
      </c>
      <c r="G156" s="100" t="str">
        <f>IFERROR(IF(VLOOKUP($A156,'Annex 2 Designated EHV charges'!$D:$O,12,FALSE)=0,"",VLOOKUP($A156,'Annex 2 Designated EHV charges'!$D:$O,12,FALSE)),"")</f>
        <v/>
      </c>
      <c r="H156" s="100" t="str">
        <f>IFERROR(IF(VLOOKUP($A156,'Annex 2 Designated EHV charges'!$D:$P,13,FALSE)=0,"",VLOOKUP($A156,'Annex 2 Designated EHV charges'!$D:$P,13,FALSE)),"")</f>
        <v/>
      </c>
    </row>
    <row r="157" spans="1:8" x14ac:dyDescent="0.2">
      <c r="A157" s="97" t="str">
        <f t="array" ref="A157">IFERROR(INDEX('Annex 2 Designated EHV charges'!$D$11:$D$260, MATCH(0, IF(ISBLANK('Annex 2 Designated EHV charges'!$D$11:$D$260),1, COUNTIF(A$4:$A156, 'Annex 2 Designated EHV charges'!$D$11:$D$260)),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charges'!$D:$O,10,FALSE)=0,"",VLOOKUP($A157,'Annex 2 Designated EHV charges'!$D:$O,10,FALSE)),"")</f>
        <v/>
      </c>
      <c r="F157" s="99" t="str">
        <f>IFERROR(IF(VLOOKUP($A157,'Annex 2 Designated EHV charges'!$D:$O,11,FALSE)=0,"",VLOOKUP($A157,'Annex 2 Designated EHV charges'!$D:$O,11,FALSE)),"")</f>
        <v/>
      </c>
      <c r="G157" s="100" t="str">
        <f>IFERROR(IF(VLOOKUP($A157,'Annex 2 Designated EHV charges'!$D:$O,12,FALSE)=0,"",VLOOKUP($A157,'Annex 2 Designated EHV charges'!$D:$O,12,FALSE)),"")</f>
        <v/>
      </c>
      <c r="H157" s="100" t="str">
        <f>IFERROR(IF(VLOOKUP($A157,'Annex 2 Designated EHV charges'!$D:$P,13,FALSE)=0,"",VLOOKUP($A157,'Annex 2 Designated EHV charges'!$D:$P,13,FALSE)),"")</f>
        <v/>
      </c>
    </row>
    <row r="158" spans="1:8" x14ac:dyDescent="0.2">
      <c r="A158" s="97" t="str">
        <f t="array" ref="A158">IFERROR(INDEX('Annex 2 Designated EHV charges'!$D$11:$D$260, MATCH(0, IF(ISBLANK('Annex 2 Designated EHV charges'!$D$11:$D$260),1, COUNTIF(A$4:$A157, 'Annex 2 Designated EHV charges'!$D$11:$D$260)),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charges'!$D:$O,10,FALSE)=0,"",VLOOKUP($A158,'Annex 2 Designated EHV charges'!$D:$O,10,FALSE)),"")</f>
        <v/>
      </c>
      <c r="F158" s="99" t="str">
        <f>IFERROR(IF(VLOOKUP($A158,'Annex 2 Designated EHV charges'!$D:$O,11,FALSE)=0,"",VLOOKUP($A158,'Annex 2 Designated EHV charges'!$D:$O,11,FALSE)),"")</f>
        <v/>
      </c>
      <c r="G158" s="100" t="str">
        <f>IFERROR(IF(VLOOKUP($A158,'Annex 2 Designated EHV charges'!$D:$O,12,FALSE)=0,"",VLOOKUP($A158,'Annex 2 Designated EHV charges'!$D:$O,12,FALSE)),"")</f>
        <v/>
      </c>
      <c r="H158" s="100" t="str">
        <f>IFERROR(IF(VLOOKUP($A158,'Annex 2 Designated EHV charges'!$D:$P,13,FALSE)=0,"",VLOOKUP($A158,'Annex 2 Designated EHV charges'!$D:$P,13,FALSE)),"")</f>
        <v/>
      </c>
    </row>
    <row r="159" spans="1:8" x14ac:dyDescent="0.2">
      <c r="A159" s="97" t="str">
        <f t="array" ref="A159">IFERROR(INDEX('Annex 2 Designated EHV charges'!$D$11:$D$260, MATCH(0, IF(ISBLANK('Annex 2 Designated EHV charges'!$D$11:$D$260),1, COUNTIF(A$4:$A158, 'Annex 2 Designated EHV charges'!$D$11:$D$260)),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charges'!$D:$O,10,FALSE)=0,"",VLOOKUP($A159,'Annex 2 Designated EHV charges'!$D:$O,10,FALSE)),"")</f>
        <v/>
      </c>
      <c r="F159" s="99" t="str">
        <f>IFERROR(IF(VLOOKUP($A159,'Annex 2 Designated EHV charges'!$D:$O,11,FALSE)=0,"",VLOOKUP($A159,'Annex 2 Designated EHV charges'!$D:$O,11,FALSE)),"")</f>
        <v/>
      </c>
      <c r="G159" s="100" t="str">
        <f>IFERROR(IF(VLOOKUP($A159,'Annex 2 Designated EHV charges'!$D:$O,12,FALSE)=0,"",VLOOKUP($A159,'Annex 2 Designated EHV charges'!$D:$O,12,FALSE)),"")</f>
        <v/>
      </c>
      <c r="H159" s="100" t="str">
        <f>IFERROR(IF(VLOOKUP($A159,'Annex 2 Designated EHV charges'!$D:$P,13,FALSE)=0,"",VLOOKUP($A159,'Annex 2 Designated EHV charges'!$D:$P,13,FALSE)),"")</f>
        <v/>
      </c>
    </row>
    <row r="160" spans="1:8" x14ac:dyDescent="0.2">
      <c r="A160" s="97" t="str">
        <f t="array" ref="A160">IFERROR(INDEX('Annex 2 Designated EHV charges'!$D$11:$D$260, MATCH(0, IF(ISBLANK('Annex 2 Designated EHV charges'!$D$11:$D$260),1, COUNTIF(A$4:$A159, 'Annex 2 Designated EHV charges'!$D$11:$D$260)),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charges'!$D:$O,10,FALSE)=0,"",VLOOKUP($A160,'Annex 2 Designated EHV charges'!$D:$O,10,FALSE)),"")</f>
        <v/>
      </c>
      <c r="F160" s="99" t="str">
        <f>IFERROR(IF(VLOOKUP($A160,'Annex 2 Designated EHV charges'!$D:$O,11,FALSE)=0,"",VLOOKUP($A160,'Annex 2 Designated EHV charges'!$D:$O,11,FALSE)),"")</f>
        <v/>
      </c>
      <c r="G160" s="100" t="str">
        <f>IFERROR(IF(VLOOKUP($A160,'Annex 2 Designated EHV charges'!$D:$O,12,FALSE)=0,"",VLOOKUP($A160,'Annex 2 Designated EHV charges'!$D:$O,12,FALSE)),"")</f>
        <v/>
      </c>
      <c r="H160" s="100" t="str">
        <f>IFERROR(IF(VLOOKUP($A160,'Annex 2 Designated EHV charges'!$D:$P,13,FALSE)=0,"",VLOOKUP($A160,'Annex 2 Designated EHV charges'!$D:$P,13,FALSE)),"")</f>
        <v/>
      </c>
    </row>
    <row r="161" spans="1:8" x14ac:dyDescent="0.2">
      <c r="A161" s="97" t="str">
        <f t="array" ref="A161">IFERROR(INDEX('Annex 2 Designated EHV charges'!$D$11:$D$260, MATCH(0, IF(ISBLANK('Annex 2 Designated EHV charges'!$D$11:$D$260),1, COUNTIF(A$4:$A160, 'Annex 2 Designated EHV charges'!$D$11:$D$260)),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charges'!$D:$O,10,FALSE)=0,"",VLOOKUP($A161,'Annex 2 Designated EHV charges'!$D:$O,10,FALSE)),"")</f>
        <v/>
      </c>
      <c r="F161" s="99" t="str">
        <f>IFERROR(IF(VLOOKUP($A161,'Annex 2 Designated EHV charges'!$D:$O,11,FALSE)=0,"",VLOOKUP($A161,'Annex 2 Designated EHV charges'!$D:$O,11,FALSE)),"")</f>
        <v/>
      </c>
      <c r="G161" s="100" t="str">
        <f>IFERROR(IF(VLOOKUP($A161,'Annex 2 Designated EHV charges'!$D:$O,12,FALSE)=0,"",VLOOKUP($A161,'Annex 2 Designated EHV charges'!$D:$O,12,FALSE)),"")</f>
        <v/>
      </c>
      <c r="H161" s="100" t="str">
        <f>IFERROR(IF(VLOOKUP($A161,'Annex 2 Designated EHV charges'!$D:$P,13,FALSE)=0,"",VLOOKUP($A161,'Annex 2 Designated EHV charges'!$D:$P,13,FALSE)),"")</f>
        <v/>
      </c>
    </row>
    <row r="162" spans="1:8" x14ac:dyDescent="0.2">
      <c r="A162" s="97" t="str">
        <f t="array" ref="A162">IFERROR(INDEX('Annex 2 Designated EHV charges'!$D$11:$D$260, MATCH(0, IF(ISBLANK('Annex 2 Designated EHV charges'!$D$11:$D$260),1, COUNTIF(A$4:$A161, 'Annex 2 Designated EHV charges'!$D$11:$D$260)),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charges'!$D:$O,10,FALSE)=0,"",VLOOKUP($A162,'Annex 2 Designated EHV charges'!$D:$O,10,FALSE)),"")</f>
        <v/>
      </c>
      <c r="F162" s="99" t="str">
        <f>IFERROR(IF(VLOOKUP($A162,'Annex 2 Designated EHV charges'!$D:$O,11,FALSE)=0,"",VLOOKUP($A162,'Annex 2 Designated EHV charges'!$D:$O,11,FALSE)),"")</f>
        <v/>
      </c>
      <c r="G162" s="100" t="str">
        <f>IFERROR(IF(VLOOKUP($A162,'Annex 2 Designated EHV charges'!$D:$O,12,FALSE)=0,"",VLOOKUP($A162,'Annex 2 Designated EHV charges'!$D:$O,12,FALSE)),"")</f>
        <v/>
      </c>
      <c r="H162" s="100" t="str">
        <f>IFERROR(IF(VLOOKUP($A162,'Annex 2 Designated EHV charges'!$D:$P,13,FALSE)=0,"",VLOOKUP($A162,'Annex 2 Designated EHV charges'!$D:$P,13,FALSE)),"")</f>
        <v/>
      </c>
    </row>
    <row r="163" spans="1:8" x14ac:dyDescent="0.2">
      <c r="A163" s="97" t="str">
        <f t="array" ref="A163">IFERROR(INDEX('Annex 2 Designated EHV charges'!$D$11:$D$260, MATCH(0, IF(ISBLANK('Annex 2 Designated EHV charges'!$D$11:$D$260),1, COUNTIF(A$4:$A162, 'Annex 2 Designated EHV charges'!$D$11:$D$260)),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charges'!$D:$O,10,FALSE)=0,"",VLOOKUP($A163,'Annex 2 Designated EHV charges'!$D:$O,10,FALSE)),"")</f>
        <v/>
      </c>
      <c r="F163" s="99" t="str">
        <f>IFERROR(IF(VLOOKUP($A163,'Annex 2 Designated EHV charges'!$D:$O,11,FALSE)=0,"",VLOOKUP($A163,'Annex 2 Designated EHV charges'!$D:$O,11,FALSE)),"")</f>
        <v/>
      </c>
      <c r="G163" s="100" t="str">
        <f>IFERROR(IF(VLOOKUP($A163,'Annex 2 Designated EHV charges'!$D:$O,12,FALSE)=0,"",VLOOKUP($A163,'Annex 2 Designated EHV charges'!$D:$O,12,FALSE)),"")</f>
        <v/>
      </c>
      <c r="H163" s="100" t="str">
        <f>IFERROR(IF(VLOOKUP($A163,'Annex 2 Designated EHV charges'!$D:$P,13,FALSE)=0,"",VLOOKUP($A163,'Annex 2 Designated EHV charges'!$D:$P,13,FALSE)),"")</f>
        <v/>
      </c>
    </row>
    <row r="164" spans="1:8" x14ac:dyDescent="0.2">
      <c r="A164" s="97" t="str">
        <f t="array" ref="A164">IFERROR(INDEX('Annex 2 Designated EHV charges'!$D$11:$D$260, MATCH(0, IF(ISBLANK('Annex 2 Designated EHV charges'!$D$11:$D$260),1, COUNTIF(A$4:$A163, 'Annex 2 Designated EHV charges'!$D$11:$D$260)),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charges'!$D:$O,10,FALSE)=0,"",VLOOKUP($A164,'Annex 2 Designated EHV charges'!$D:$O,10,FALSE)),"")</f>
        <v/>
      </c>
      <c r="F164" s="99" t="str">
        <f>IFERROR(IF(VLOOKUP($A164,'Annex 2 Designated EHV charges'!$D:$O,11,FALSE)=0,"",VLOOKUP($A164,'Annex 2 Designated EHV charges'!$D:$O,11,FALSE)),"")</f>
        <v/>
      </c>
      <c r="G164" s="100" t="str">
        <f>IFERROR(IF(VLOOKUP($A164,'Annex 2 Designated EHV charges'!$D:$O,12,FALSE)=0,"",VLOOKUP($A164,'Annex 2 Designated EHV charges'!$D:$O,12,FALSE)),"")</f>
        <v/>
      </c>
      <c r="H164" s="100" t="str">
        <f>IFERROR(IF(VLOOKUP($A164,'Annex 2 Designated EHV charges'!$D:$P,13,FALSE)=0,"",VLOOKUP($A164,'Annex 2 Designated EHV charges'!$D:$P,13,FALSE)),"")</f>
        <v/>
      </c>
    </row>
    <row r="165" spans="1:8" x14ac:dyDescent="0.2">
      <c r="A165" s="97" t="str">
        <f t="array" ref="A165">IFERROR(INDEX('Annex 2 Designated EHV charges'!$D$11:$D$260, MATCH(0, IF(ISBLANK('Annex 2 Designated EHV charges'!$D$11:$D$260),1, COUNTIF(A$4:$A164, 'Annex 2 Designated EHV charges'!$D$11:$D$260)),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charges'!$D:$O,10,FALSE)=0,"",VLOOKUP($A165,'Annex 2 Designated EHV charges'!$D:$O,10,FALSE)),"")</f>
        <v/>
      </c>
      <c r="F165" s="99" t="str">
        <f>IFERROR(IF(VLOOKUP($A165,'Annex 2 Designated EHV charges'!$D:$O,11,FALSE)=0,"",VLOOKUP($A165,'Annex 2 Designated EHV charges'!$D:$O,11,FALSE)),"")</f>
        <v/>
      </c>
      <c r="G165" s="100" t="str">
        <f>IFERROR(IF(VLOOKUP($A165,'Annex 2 Designated EHV charges'!$D:$O,12,FALSE)=0,"",VLOOKUP($A165,'Annex 2 Designated EHV charges'!$D:$O,12,FALSE)),"")</f>
        <v/>
      </c>
      <c r="H165" s="100" t="str">
        <f>IFERROR(IF(VLOOKUP($A165,'Annex 2 Designated EHV charges'!$D:$P,13,FALSE)=0,"",VLOOKUP($A165,'Annex 2 Designated EHV charges'!$D:$P,13,FALSE)),"")</f>
        <v/>
      </c>
    </row>
    <row r="166" spans="1:8" x14ac:dyDescent="0.2">
      <c r="A166" s="97" t="str">
        <f t="array" ref="A166">IFERROR(INDEX('Annex 2 Designated EHV charges'!$D$11:$D$260, MATCH(0, IF(ISBLANK('Annex 2 Designated EHV charges'!$D$11:$D$260),1, COUNTIF(A$4:$A165, 'Annex 2 Designated EHV charges'!$D$11:$D$260)),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charges'!$D:$O,10,FALSE)=0,"",VLOOKUP($A166,'Annex 2 Designated EHV charges'!$D:$O,10,FALSE)),"")</f>
        <v/>
      </c>
      <c r="F166" s="99" t="str">
        <f>IFERROR(IF(VLOOKUP($A166,'Annex 2 Designated EHV charges'!$D:$O,11,FALSE)=0,"",VLOOKUP($A166,'Annex 2 Designated EHV charges'!$D:$O,11,FALSE)),"")</f>
        <v/>
      </c>
      <c r="G166" s="100" t="str">
        <f>IFERROR(IF(VLOOKUP($A166,'Annex 2 Designated EHV charges'!$D:$O,12,FALSE)=0,"",VLOOKUP($A166,'Annex 2 Designated EHV charges'!$D:$O,12,FALSE)),"")</f>
        <v/>
      </c>
      <c r="H166" s="100" t="str">
        <f>IFERROR(IF(VLOOKUP($A166,'Annex 2 Designated EHV charges'!$D:$P,13,FALSE)=0,"",VLOOKUP($A166,'Annex 2 Designated EHV charges'!$D:$P,13,FALSE)),"")</f>
        <v/>
      </c>
    </row>
    <row r="167" spans="1:8" x14ac:dyDescent="0.2">
      <c r="A167" s="97" t="str">
        <f t="array" ref="A167">IFERROR(INDEX('Annex 2 Designated EHV charges'!$D$11:$D$260, MATCH(0, IF(ISBLANK('Annex 2 Designated EHV charges'!$D$11:$D$260),1, COUNTIF(A$4:$A166, 'Annex 2 Designated EHV charges'!$D$11:$D$260)),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charges'!$D:$O,10,FALSE)=0,"",VLOOKUP($A167,'Annex 2 Designated EHV charges'!$D:$O,10,FALSE)),"")</f>
        <v/>
      </c>
      <c r="F167" s="99" t="str">
        <f>IFERROR(IF(VLOOKUP($A167,'Annex 2 Designated EHV charges'!$D:$O,11,FALSE)=0,"",VLOOKUP($A167,'Annex 2 Designated EHV charges'!$D:$O,11,FALSE)),"")</f>
        <v/>
      </c>
      <c r="G167" s="100" t="str">
        <f>IFERROR(IF(VLOOKUP($A167,'Annex 2 Designated EHV charges'!$D:$O,12,FALSE)=0,"",VLOOKUP($A167,'Annex 2 Designated EHV charges'!$D:$O,12,FALSE)),"")</f>
        <v/>
      </c>
      <c r="H167" s="100" t="str">
        <f>IFERROR(IF(VLOOKUP($A167,'Annex 2 Designated EHV charges'!$D:$P,13,FALSE)=0,"",VLOOKUP($A167,'Annex 2 Designated EHV charges'!$D:$P,13,FALSE)),"")</f>
        <v/>
      </c>
    </row>
    <row r="168" spans="1:8" x14ac:dyDescent="0.2">
      <c r="A168" s="97" t="str">
        <f t="array" ref="A168">IFERROR(INDEX('Annex 2 Designated EHV charges'!$D$11:$D$260, MATCH(0, IF(ISBLANK('Annex 2 Designated EHV charges'!$D$11:$D$260),1, COUNTIF(A$4:$A167, 'Annex 2 Designated EHV charges'!$D$11:$D$260)),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charges'!$D:$O,10,FALSE)=0,"",VLOOKUP($A168,'Annex 2 Designated EHV charges'!$D:$O,10,FALSE)),"")</f>
        <v/>
      </c>
      <c r="F168" s="99" t="str">
        <f>IFERROR(IF(VLOOKUP($A168,'Annex 2 Designated EHV charges'!$D:$O,11,FALSE)=0,"",VLOOKUP($A168,'Annex 2 Designated EHV charges'!$D:$O,11,FALSE)),"")</f>
        <v/>
      </c>
      <c r="G168" s="100" t="str">
        <f>IFERROR(IF(VLOOKUP($A168,'Annex 2 Designated EHV charges'!$D:$O,12,FALSE)=0,"",VLOOKUP($A168,'Annex 2 Designated EHV charges'!$D:$O,12,FALSE)),"")</f>
        <v/>
      </c>
      <c r="H168" s="100" t="str">
        <f>IFERROR(IF(VLOOKUP($A168,'Annex 2 Designated EHV charges'!$D:$P,13,FALSE)=0,"",VLOOKUP($A168,'Annex 2 Designated EHV charges'!$D:$P,13,FALSE)),"")</f>
        <v/>
      </c>
    </row>
    <row r="169" spans="1:8" x14ac:dyDescent="0.2">
      <c r="A169" s="97" t="str">
        <f t="array" ref="A169">IFERROR(INDEX('Annex 2 Designated EHV charges'!$D$11:$D$260, MATCH(0, IF(ISBLANK('Annex 2 Designated EHV charges'!$D$11:$D$260),1, COUNTIF(A$4:$A168, 'Annex 2 Designated EHV charges'!$D$11:$D$260)),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charges'!$D:$O,10,FALSE)=0,"",VLOOKUP($A169,'Annex 2 Designated EHV charges'!$D:$O,10,FALSE)),"")</f>
        <v/>
      </c>
      <c r="F169" s="99" t="str">
        <f>IFERROR(IF(VLOOKUP($A169,'Annex 2 Designated EHV charges'!$D:$O,11,FALSE)=0,"",VLOOKUP($A169,'Annex 2 Designated EHV charges'!$D:$O,11,FALSE)),"")</f>
        <v/>
      </c>
      <c r="G169" s="100" t="str">
        <f>IFERROR(IF(VLOOKUP($A169,'Annex 2 Designated EHV charges'!$D:$O,12,FALSE)=0,"",VLOOKUP($A169,'Annex 2 Designated EHV charges'!$D:$O,12,FALSE)),"")</f>
        <v/>
      </c>
      <c r="H169" s="100" t="str">
        <f>IFERROR(IF(VLOOKUP($A169,'Annex 2 Designated EHV charges'!$D:$P,13,FALSE)=0,"",VLOOKUP($A169,'Annex 2 Designated EHV charges'!$D:$P,13,FALSE)),"")</f>
        <v/>
      </c>
    </row>
    <row r="170" spans="1:8" x14ac:dyDescent="0.2">
      <c r="A170" s="97" t="str">
        <f t="array" ref="A170">IFERROR(INDEX('Annex 2 Designated EHV charges'!$D$11:$D$260, MATCH(0, IF(ISBLANK('Annex 2 Designated EHV charges'!$D$11:$D$260),1, COUNTIF(A$4:$A169, 'Annex 2 Designated EHV charges'!$D$11:$D$260)),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charges'!$D:$O,10,FALSE)=0,"",VLOOKUP($A170,'Annex 2 Designated EHV charges'!$D:$O,10,FALSE)),"")</f>
        <v/>
      </c>
      <c r="F170" s="99" t="str">
        <f>IFERROR(IF(VLOOKUP($A170,'Annex 2 Designated EHV charges'!$D:$O,11,FALSE)=0,"",VLOOKUP($A170,'Annex 2 Designated EHV charges'!$D:$O,11,FALSE)),"")</f>
        <v/>
      </c>
      <c r="G170" s="100" t="str">
        <f>IFERROR(IF(VLOOKUP($A170,'Annex 2 Designated EHV charges'!$D:$O,12,FALSE)=0,"",VLOOKUP($A170,'Annex 2 Designated EHV charges'!$D:$O,12,FALSE)),"")</f>
        <v/>
      </c>
      <c r="H170" s="100" t="str">
        <f>IFERROR(IF(VLOOKUP($A170,'Annex 2 Designated EHV charges'!$D:$P,13,FALSE)=0,"",VLOOKUP($A170,'Annex 2 Designated EHV charges'!$D:$P,13,FALSE)),"")</f>
        <v/>
      </c>
    </row>
    <row r="171" spans="1:8" x14ac:dyDescent="0.2">
      <c r="A171" s="97" t="str">
        <f t="array" ref="A171">IFERROR(INDEX('Annex 2 Designated EHV charges'!$D$11:$D$260, MATCH(0, IF(ISBLANK('Annex 2 Designated EHV charges'!$D$11:$D$260),1, COUNTIF(A$4:$A170, 'Annex 2 Designated EHV charges'!$D$11:$D$260)),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charges'!$D:$O,10,FALSE)=0,"",VLOOKUP($A171,'Annex 2 Designated EHV charges'!$D:$O,10,FALSE)),"")</f>
        <v/>
      </c>
      <c r="F171" s="99" t="str">
        <f>IFERROR(IF(VLOOKUP($A171,'Annex 2 Designated EHV charges'!$D:$O,11,FALSE)=0,"",VLOOKUP($A171,'Annex 2 Designated EHV charges'!$D:$O,11,FALSE)),"")</f>
        <v/>
      </c>
      <c r="G171" s="100" t="str">
        <f>IFERROR(IF(VLOOKUP($A171,'Annex 2 Designated EHV charges'!$D:$O,12,FALSE)=0,"",VLOOKUP($A171,'Annex 2 Designated EHV charges'!$D:$O,12,FALSE)),"")</f>
        <v/>
      </c>
      <c r="H171" s="100" t="str">
        <f>IFERROR(IF(VLOOKUP($A171,'Annex 2 Designated EHV charges'!$D:$P,13,FALSE)=0,"",VLOOKUP($A171,'Annex 2 Designated EHV charges'!$D:$P,13,FALSE)),"")</f>
        <v/>
      </c>
    </row>
    <row r="172" spans="1:8" x14ac:dyDescent="0.2">
      <c r="A172" s="97" t="str">
        <f t="array" ref="A172">IFERROR(INDEX('Annex 2 Designated EHV charges'!$D$11:$D$260, MATCH(0, IF(ISBLANK('Annex 2 Designated EHV charges'!$D$11:$D$260),1, COUNTIF(A$4:$A171, 'Annex 2 Designated EHV charges'!$D$11:$D$260)),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charges'!$D:$O,10,FALSE)=0,"",VLOOKUP($A172,'Annex 2 Designated EHV charges'!$D:$O,10,FALSE)),"")</f>
        <v/>
      </c>
      <c r="F172" s="99" t="str">
        <f>IFERROR(IF(VLOOKUP($A172,'Annex 2 Designated EHV charges'!$D:$O,11,FALSE)=0,"",VLOOKUP($A172,'Annex 2 Designated EHV charges'!$D:$O,11,FALSE)),"")</f>
        <v/>
      </c>
      <c r="G172" s="100" t="str">
        <f>IFERROR(IF(VLOOKUP($A172,'Annex 2 Designated EHV charges'!$D:$O,12,FALSE)=0,"",VLOOKUP($A172,'Annex 2 Designated EHV charges'!$D:$O,12,FALSE)),"")</f>
        <v/>
      </c>
      <c r="H172" s="100" t="str">
        <f>IFERROR(IF(VLOOKUP($A172,'Annex 2 Designated EHV charges'!$D:$P,13,FALSE)=0,"",VLOOKUP($A172,'Annex 2 Designated EHV charges'!$D:$P,13,FALSE)),"")</f>
        <v/>
      </c>
    </row>
    <row r="173" spans="1:8" x14ac:dyDescent="0.2">
      <c r="A173" s="97" t="str">
        <f t="array" ref="A173">IFERROR(INDEX('Annex 2 Designated EHV charges'!$D$11:$D$260, MATCH(0, IF(ISBLANK('Annex 2 Designated EHV charges'!$D$11:$D$260),1, COUNTIF(A$4:$A172, 'Annex 2 Designated EHV charges'!$D$11:$D$260)),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charges'!$D:$O,10,FALSE)=0,"",VLOOKUP($A173,'Annex 2 Designated EHV charges'!$D:$O,10,FALSE)),"")</f>
        <v/>
      </c>
      <c r="F173" s="99" t="str">
        <f>IFERROR(IF(VLOOKUP($A173,'Annex 2 Designated EHV charges'!$D:$O,11,FALSE)=0,"",VLOOKUP($A173,'Annex 2 Designated EHV charges'!$D:$O,11,FALSE)),"")</f>
        <v/>
      </c>
      <c r="G173" s="100" t="str">
        <f>IFERROR(IF(VLOOKUP($A173,'Annex 2 Designated EHV charges'!$D:$O,12,FALSE)=0,"",VLOOKUP($A173,'Annex 2 Designated EHV charges'!$D:$O,12,FALSE)),"")</f>
        <v/>
      </c>
      <c r="H173" s="100" t="str">
        <f>IFERROR(IF(VLOOKUP($A173,'Annex 2 Designated EHV charges'!$D:$P,13,FALSE)=0,"",VLOOKUP($A173,'Annex 2 Designated EHV charges'!$D:$P,13,FALSE)),"")</f>
        <v/>
      </c>
    </row>
    <row r="174" spans="1:8" x14ac:dyDescent="0.2">
      <c r="A174" s="97" t="str">
        <f t="array" ref="A174">IFERROR(INDEX('Annex 2 Designated EHV charges'!$D$11:$D$260, MATCH(0, IF(ISBLANK('Annex 2 Designated EHV charges'!$D$11:$D$260),1, COUNTIF(A$4:$A173, 'Annex 2 Designated EHV charges'!$D$11:$D$260)),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charges'!$D:$O,10,FALSE)=0,"",VLOOKUP($A174,'Annex 2 Designated EHV charges'!$D:$O,10,FALSE)),"")</f>
        <v/>
      </c>
      <c r="F174" s="99" t="str">
        <f>IFERROR(IF(VLOOKUP($A174,'Annex 2 Designated EHV charges'!$D:$O,11,FALSE)=0,"",VLOOKUP($A174,'Annex 2 Designated EHV charges'!$D:$O,11,FALSE)),"")</f>
        <v/>
      </c>
      <c r="G174" s="100" t="str">
        <f>IFERROR(IF(VLOOKUP($A174,'Annex 2 Designated EHV charges'!$D:$O,12,FALSE)=0,"",VLOOKUP($A174,'Annex 2 Designated EHV charges'!$D:$O,12,FALSE)),"")</f>
        <v/>
      </c>
      <c r="H174" s="100" t="str">
        <f>IFERROR(IF(VLOOKUP($A174,'Annex 2 Designated EHV charges'!$D:$P,13,FALSE)=0,"",VLOOKUP($A174,'Annex 2 Designated EHV charges'!$D:$P,13,FALSE)),"")</f>
        <v/>
      </c>
    </row>
    <row r="175" spans="1:8" x14ac:dyDescent="0.2">
      <c r="A175" s="97" t="str">
        <f t="array" ref="A175">IFERROR(INDEX('Annex 2 Designated EHV charges'!$D$11:$D$260, MATCH(0, IF(ISBLANK('Annex 2 Designated EHV charges'!$D$11:$D$260),1, COUNTIF(A$4:$A174, 'Annex 2 Designated EHV charges'!$D$11:$D$260)),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charges'!$D:$O,10,FALSE)=0,"",VLOOKUP($A175,'Annex 2 Designated EHV charges'!$D:$O,10,FALSE)),"")</f>
        <v/>
      </c>
      <c r="F175" s="99" t="str">
        <f>IFERROR(IF(VLOOKUP($A175,'Annex 2 Designated EHV charges'!$D:$O,11,FALSE)=0,"",VLOOKUP($A175,'Annex 2 Designated EHV charges'!$D:$O,11,FALSE)),"")</f>
        <v/>
      </c>
      <c r="G175" s="100" t="str">
        <f>IFERROR(IF(VLOOKUP($A175,'Annex 2 Designated EHV charges'!$D:$O,12,FALSE)=0,"",VLOOKUP($A175,'Annex 2 Designated EHV charges'!$D:$O,12,FALSE)),"")</f>
        <v/>
      </c>
      <c r="H175" s="100" t="str">
        <f>IFERROR(IF(VLOOKUP($A175,'Annex 2 Designated EHV charges'!$D:$P,13,FALSE)=0,"",VLOOKUP($A175,'Annex 2 Designated EHV charges'!$D:$P,13,FALSE)),"")</f>
        <v/>
      </c>
    </row>
    <row r="176" spans="1:8" x14ac:dyDescent="0.2">
      <c r="A176" s="97" t="str">
        <f t="array" ref="A176">IFERROR(INDEX('Annex 2 Designated EHV charges'!$D$11:$D$260, MATCH(0, IF(ISBLANK('Annex 2 Designated EHV charges'!$D$11:$D$260),1, COUNTIF(A$4:$A175, 'Annex 2 Designated EHV charges'!$D$11:$D$260)),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charges'!$D:$O,10,FALSE)=0,"",VLOOKUP($A176,'Annex 2 Designated EHV charges'!$D:$O,10,FALSE)),"")</f>
        <v/>
      </c>
      <c r="F176" s="99" t="str">
        <f>IFERROR(IF(VLOOKUP($A176,'Annex 2 Designated EHV charges'!$D:$O,11,FALSE)=0,"",VLOOKUP($A176,'Annex 2 Designated EHV charges'!$D:$O,11,FALSE)),"")</f>
        <v/>
      </c>
      <c r="G176" s="100" t="str">
        <f>IFERROR(IF(VLOOKUP($A176,'Annex 2 Designated EHV charges'!$D:$O,12,FALSE)=0,"",VLOOKUP($A176,'Annex 2 Designated EHV charges'!$D:$O,12,FALSE)),"")</f>
        <v/>
      </c>
      <c r="H176" s="100" t="str">
        <f>IFERROR(IF(VLOOKUP($A176,'Annex 2 Designated EHV charges'!$D:$P,13,FALSE)=0,"",VLOOKUP($A176,'Annex 2 Designated EHV charges'!$D:$P,13,FALSE)),"")</f>
        <v/>
      </c>
    </row>
    <row r="177" spans="1:8" x14ac:dyDescent="0.2">
      <c r="A177" s="97" t="str">
        <f t="array" ref="A177">IFERROR(INDEX('Annex 2 Designated EHV charges'!$D$11:$D$260, MATCH(0, IF(ISBLANK('Annex 2 Designated EHV charges'!$D$11:$D$260),1, COUNTIF(A$4:$A176, 'Annex 2 Designated EHV charges'!$D$11:$D$260)),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charges'!$D:$O,10,FALSE)=0,"",VLOOKUP($A177,'Annex 2 Designated EHV charges'!$D:$O,10,FALSE)),"")</f>
        <v/>
      </c>
      <c r="F177" s="99" t="str">
        <f>IFERROR(IF(VLOOKUP($A177,'Annex 2 Designated EHV charges'!$D:$O,11,FALSE)=0,"",VLOOKUP($A177,'Annex 2 Designated EHV charges'!$D:$O,11,FALSE)),"")</f>
        <v/>
      </c>
      <c r="G177" s="100" t="str">
        <f>IFERROR(IF(VLOOKUP($A177,'Annex 2 Designated EHV charges'!$D:$O,12,FALSE)=0,"",VLOOKUP($A177,'Annex 2 Designated EHV charges'!$D:$O,12,FALSE)),"")</f>
        <v/>
      </c>
      <c r="H177" s="100" t="str">
        <f>IFERROR(IF(VLOOKUP($A177,'Annex 2 Designated EHV charges'!$D:$P,13,FALSE)=0,"",VLOOKUP($A177,'Annex 2 Designated EHV charges'!$D:$P,13,FALSE)),"")</f>
        <v/>
      </c>
    </row>
    <row r="178" spans="1:8" x14ac:dyDescent="0.2">
      <c r="A178" s="97" t="str">
        <f t="array" ref="A178">IFERROR(INDEX('Annex 2 Designated EHV charges'!$D$11:$D$260, MATCH(0, IF(ISBLANK('Annex 2 Designated EHV charges'!$D$11:$D$260),1, COUNTIF(A$4:$A177, 'Annex 2 Designated EHV charges'!$D$11:$D$260)),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charges'!$D:$O,10,FALSE)=0,"",VLOOKUP($A178,'Annex 2 Designated EHV charges'!$D:$O,10,FALSE)),"")</f>
        <v/>
      </c>
      <c r="F178" s="99" t="str">
        <f>IFERROR(IF(VLOOKUP($A178,'Annex 2 Designated EHV charges'!$D:$O,11,FALSE)=0,"",VLOOKUP($A178,'Annex 2 Designated EHV charges'!$D:$O,11,FALSE)),"")</f>
        <v/>
      </c>
      <c r="G178" s="100" t="str">
        <f>IFERROR(IF(VLOOKUP($A178,'Annex 2 Designated EHV charges'!$D:$O,12,FALSE)=0,"",VLOOKUP($A178,'Annex 2 Designated EHV charges'!$D:$O,12,FALSE)),"")</f>
        <v/>
      </c>
      <c r="H178" s="100" t="str">
        <f>IFERROR(IF(VLOOKUP($A178,'Annex 2 Designated EHV charges'!$D:$P,13,FALSE)=0,"",VLOOKUP($A178,'Annex 2 Designated EHV charges'!$D:$P,13,FALSE)),"")</f>
        <v/>
      </c>
    </row>
    <row r="179" spans="1:8" x14ac:dyDescent="0.2">
      <c r="A179" s="97" t="str">
        <f t="array" ref="A179">IFERROR(INDEX('Annex 2 Designated EHV charges'!$D$11:$D$260, MATCH(0, IF(ISBLANK('Annex 2 Designated EHV charges'!$D$11:$D$260),1, COUNTIF(A$4:$A178, 'Annex 2 Designated EHV charges'!$D$11:$D$260)),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charges'!$D:$O,10,FALSE)=0,"",VLOOKUP($A179,'Annex 2 Designated EHV charges'!$D:$O,10,FALSE)),"")</f>
        <v/>
      </c>
      <c r="F179" s="99" t="str">
        <f>IFERROR(IF(VLOOKUP($A179,'Annex 2 Designated EHV charges'!$D:$O,11,FALSE)=0,"",VLOOKUP($A179,'Annex 2 Designated EHV charges'!$D:$O,11,FALSE)),"")</f>
        <v/>
      </c>
      <c r="G179" s="100" t="str">
        <f>IFERROR(IF(VLOOKUP($A179,'Annex 2 Designated EHV charges'!$D:$O,12,FALSE)=0,"",VLOOKUP($A179,'Annex 2 Designated EHV charges'!$D:$O,12,FALSE)),"")</f>
        <v/>
      </c>
      <c r="H179" s="100" t="str">
        <f>IFERROR(IF(VLOOKUP($A179,'Annex 2 Designated EHV charges'!$D:$P,13,FALSE)=0,"",VLOOKUP($A179,'Annex 2 Designated EHV charges'!$D:$P,13,FALSE)),"")</f>
        <v/>
      </c>
    </row>
    <row r="180" spans="1:8" x14ac:dyDescent="0.2">
      <c r="A180" s="97" t="str">
        <f t="array" ref="A180">IFERROR(INDEX('Annex 2 Designated EHV charges'!$D$11:$D$260, MATCH(0, IF(ISBLANK('Annex 2 Designated EHV charges'!$D$11:$D$260),1, COUNTIF(A$4:$A179, 'Annex 2 Designated EHV charges'!$D$11:$D$260)),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charges'!$D:$O,10,FALSE)=0,"",VLOOKUP($A180,'Annex 2 Designated EHV charges'!$D:$O,10,FALSE)),"")</f>
        <v/>
      </c>
      <c r="F180" s="99" t="str">
        <f>IFERROR(IF(VLOOKUP($A180,'Annex 2 Designated EHV charges'!$D:$O,11,FALSE)=0,"",VLOOKUP($A180,'Annex 2 Designated EHV charges'!$D:$O,11,FALSE)),"")</f>
        <v/>
      </c>
      <c r="G180" s="100" t="str">
        <f>IFERROR(IF(VLOOKUP($A180,'Annex 2 Designated EHV charges'!$D:$O,12,FALSE)=0,"",VLOOKUP($A180,'Annex 2 Designated EHV charges'!$D:$O,12,FALSE)),"")</f>
        <v/>
      </c>
      <c r="H180" s="100" t="str">
        <f>IFERROR(IF(VLOOKUP($A180,'Annex 2 Designated EHV charges'!$D:$P,13,FALSE)=0,"",VLOOKUP($A180,'Annex 2 Designated EHV charges'!$D:$P,13,FALSE)),"")</f>
        <v/>
      </c>
    </row>
    <row r="181" spans="1:8" x14ac:dyDescent="0.2">
      <c r="A181" s="97" t="str">
        <f t="array" ref="A181">IFERROR(INDEX('Annex 2 Designated EHV charges'!$D$11:$D$260, MATCH(0, IF(ISBLANK('Annex 2 Designated EHV charges'!$D$11:$D$260),1, COUNTIF(A$4:$A180, 'Annex 2 Designated EHV charges'!$D$11:$D$260)),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charges'!$D:$O,10,FALSE)=0,"",VLOOKUP($A181,'Annex 2 Designated EHV charges'!$D:$O,10,FALSE)),"")</f>
        <v/>
      </c>
      <c r="F181" s="99" t="str">
        <f>IFERROR(IF(VLOOKUP($A181,'Annex 2 Designated EHV charges'!$D:$O,11,FALSE)=0,"",VLOOKUP($A181,'Annex 2 Designated EHV charges'!$D:$O,11,FALSE)),"")</f>
        <v/>
      </c>
      <c r="G181" s="100" t="str">
        <f>IFERROR(IF(VLOOKUP($A181,'Annex 2 Designated EHV charges'!$D:$O,12,FALSE)=0,"",VLOOKUP($A181,'Annex 2 Designated EHV charges'!$D:$O,12,FALSE)),"")</f>
        <v/>
      </c>
      <c r="H181" s="100" t="str">
        <f>IFERROR(IF(VLOOKUP($A181,'Annex 2 Designated EHV charges'!$D:$P,13,FALSE)=0,"",VLOOKUP($A181,'Annex 2 Designated EHV charges'!$D:$P,13,FALSE)),"")</f>
        <v/>
      </c>
    </row>
    <row r="182" spans="1:8" x14ac:dyDescent="0.2">
      <c r="A182" s="97" t="str">
        <f t="array" ref="A182">IFERROR(INDEX('Annex 2 Designated EHV charges'!$D$11:$D$260, MATCH(0, IF(ISBLANK('Annex 2 Designated EHV charges'!$D$11:$D$260),1, COUNTIF(A$4:$A181, 'Annex 2 Designated EHV charges'!$D$11:$D$260)),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charges'!$D:$O,10,FALSE)=0,"",VLOOKUP($A182,'Annex 2 Designated EHV charges'!$D:$O,10,FALSE)),"")</f>
        <v/>
      </c>
      <c r="F182" s="99" t="str">
        <f>IFERROR(IF(VLOOKUP($A182,'Annex 2 Designated EHV charges'!$D:$O,11,FALSE)=0,"",VLOOKUP($A182,'Annex 2 Designated EHV charges'!$D:$O,11,FALSE)),"")</f>
        <v/>
      </c>
      <c r="G182" s="100" t="str">
        <f>IFERROR(IF(VLOOKUP($A182,'Annex 2 Designated EHV charges'!$D:$O,12,FALSE)=0,"",VLOOKUP($A182,'Annex 2 Designated EHV charges'!$D:$O,12,FALSE)),"")</f>
        <v/>
      </c>
      <c r="H182" s="100" t="str">
        <f>IFERROR(IF(VLOOKUP($A182,'Annex 2 Designated EHV charges'!$D:$P,13,FALSE)=0,"",VLOOKUP($A182,'Annex 2 Designated EHV charges'!$D:$P,13,FALSE)),"")</f>
        <v/>
      </c>
    </row>
    <row r="183" spans="1:8" x14ac:dyDescent="0.2">
      <c r="A183" s="97" t="str">
        <f t="array" ref="A183">IFERROR(INDEX('Annex 2 Designated EHV charges'!$D$11:$D$260, MATCH(0, IF(ISBLANK('Annex 2 Designated EHV charges'!$D$11:$D$260),1, COUNTIF(A$4:$A182, 'Annex 2 Designated EHV charges'!$D$11:$D$260)),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charges'!$D:$O,10,FALSE)=0,"",VLOOKUP($A183,'Annex 2 Designated EHV charges'!$D:$O,10,FALSE)),"")</f>
        <v/>
      </c>
      <c r="F183" s="99" t="str">
        <f>IFERROR(IF(VLOOKUP($A183,'Annex 2 Designated EHV charges'!$D:$O,11,FALSE)=0,"",VLOOKUP($A183,'Annex 2 Designated EHV charges'!$D:$O,11,FALSE)),"")</f>
        <v/>
      </c>
      <c r="G183" s="100" t="str">
        <f>IFERROR(IF(VLOOKUP($A183,'Annex 2 Designated EHV charges'!$D:$O,12,FALSE)=0,"",VLOOKUP($A183,'Annex 2 Designated EHV charges'!$D:$O,12,FALSE)),"")</f>
        <v/>
      </c>
      <c r="H183" s="100" t="str">
        <f>IFERROR(IF(VLOOKUP($A183,'Annex 2 Designated EHV charges'!$D:$P,13,FALSE)=0,"",VLOOKUP($A183,'Annex 2 Designated EHV charges'!$D:$P,13,FALSE)),"")</f>
        <v/>
      </c>
    </row>
    <row r="184" spans="1:8" x14ac:dyDescent="0.2">
      <c r="A184" s="97" t="str">
        <f t="array" ref="A184">IFERROR(INDEX('Annex 2 Designated EHV charges'!$D$11:$D$260, MATCH(0, IF(ISBLANK('Annex 2 Designated EHV charges'!$D$11:$D$260),1, COUNTIF(A$4:$A183, 'Annex 2 Designated EHV charges'!$D$11:$D$260)),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charges'!$D:$O,10,FALSE)=0,"",VLOOKUP($A184,'Annex 2 Designated EHV charges'!$D:$O,10,FALSE)),"")</f>
        <v/>
      </c>
      <c r="F184" s="99" t="str">
        <f>IFERROR(IF(VLOOKUP($A184,'Annex 2 Designated EHV charges'!$D:$O,11,FALSE)=0,"",VLOOKUP($A184,'Annex 2 Designated EHV charges'!$D:$O,11,FALSE)),"")</f>
        <v/>
      </c>
      <c r="G184" s="100" t="str">
        <f>IFERROR(IF(VLOOKUP($A184,'Annex 2 Designated EHV charges'!$D:$O,12,FALSE)=0,"",VLOOKUP($A184,'Annex 2 Designated EHV charges'!$D:$O,12,FALSE)),"")</f>
        <v/>
      </c>
      <c r="H184" s="100" t="str">
        <f>IFERROR(IF(VLOOKUP($A184,'Annex 2 Designated EHV charges'!$D:$P,13,FALSE)=0,"",VLOOKUP($A184,'Annex 2 Designated EHV charges'!$D:$P,13,FALSE)),"")</f>
        <v/>
      </c>
    </row>
    <row r="185" spans="1:8" x14ac:dyDescent="0.2">
      <c r="A185" s="97" t="str">
        <f t="array" ref="A185">IFERROR(INDEX('Annex 2 Designated EHV charges'!$D$11:$D$260, MATCH(0, IF(ISBLANK('Annex 2 Designated EHV charges'!$D$11:$D$260),1, COUNTIF(A$4:$A184, 'Annex 2 Designated EHV charges'!$D$11:$D$260)),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charges'!$D:$O,10,FALSE)=0,"",VLOOKUP($A185,'Annex 2 Designated EHV charges'!$D:$O,10,FALSE)),"")</f>
        <v/>
      </c>
      <c r="F185" s="99" t="str">
        <f>IFERROR(IF(VLOOKUP($A185,'Annex 2 Designated EHV charges'!$D:$O,11,FALSE)=0,"",VLOOKUP($A185,'Annex 2 Designated EHV charges'!$D:$O,11,FALSE)),"")</f>
        <v/>
      </c>
      <c r="G185" s="100" t="str">
        <f>IFERROR(IF(VLOOKUP($A185,'Annex 2 Designated EHV charges'!$D:$O,12,FALSE)=0,"",VLOOKUP($A185,'Annex 2 Designated EHV charges'!$D:$O,12,FALSE)),"")</f>
        <v/>
      </c>
      <c r="H185" s="100" t="str">
        <f>IFERROR(IF(VLOOKUP($A185,'Annex 2 Designated EHV charges'!$D:$P,13,FALSE)=0,"",VLOOKUP($A185,'Annex 2 Designated EHV charges'!$D:$P,13,FALSE)),"")</f>
        <v/>
      </c>
    </row>
    <row r="186" spans="1:8" x14ac:dyDescent="0.2">
      <c r="A186" s="97" t="str">
        <f t="array" ref="A186">IFERROR(INDEX('Annex 2 Designated EHV charges'!$D$11:$D$260, MATCH(0, IF(ISBLANK('Annex 2 Designated EHV charges'!$D$11:$D$260),1, COUNTIF(A$4:$A185, 'Annex 2 Designated EHV charges'!$D$11:$D$260)),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charges'!$D:$O,10,FALSE)=0,"",VLOOKUP($A186,'Annex 2 Designated EHV charges'!$D:$O,10,FALSE)),"")</f>
        <v/>
      </c>
      <c r="F186" s="99" t="str">
        <f>IFERROR(IF(VLOOKUP($A186,'Annex 2 Designated EHV charges'!$D:$O,11,FALSE)=0,"",VLOOKUP($A186,'Annex 2 Designated EHV charges'!$D:$O,11,FALSE)),"")</f>
        <v/>
      </c>
      <c r="G186" s="100" t="str">
        <f>IFERROR(IF(VLOOKUP($A186,'Annex 2 Designated EHV charges'!$D:$O,12,FALSE)=0,"",VLOOKUP($A186,'Annex 2 Designated EHV charges'!$D:$O,12,FALSE)),"")</f>
        <v/>
      </c>
      <c r="H186" s="100" t="str">
        <f>IFERROR(IF(VLOOKUP($A186,'Annex 2 Designated EHV charges'!$D:$P,13,FALSE)=0,"",VLOOKUP($A186,'Annex 2 Designated EHV charges'!$D:$P,13,FALSE)),"")</f>
        <v/>
      </c>
    </row>
    <row r="187" spans="1:8" x14ac:dyDescent="0.2">
      <c r="A187" s="97" t="str">
        <f t="array" ref="A187">IFERROR(INDEX('Annex 2 Designated EHV charges'!$D$11:$D$260, MATCH(0, IF(ISBLANK('Annex 2 Designated EHV charges'!$D$11:$D$260),1, COUNTIF(A$4:$A186, 'Annex 2 Designated EHV charges'!$D$11:$D$260)),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charges'!$D:$O,10,FALSE)=0,"",VLOOKUP($A187,'Annex 2 Designated EHV charges'!$D:$O,10,FALSE)),"")</f>
        <v/>
      </c>
      <c r="F187" s="99" t="str">
        <f>IFERROR(IF(VLOOKUP($A187,'Annex 2 Designated EHV charges'!$D:$O,11,FALSE)=0,"",VLOOKUP($A187,'Annex 2 Designated EHV charges'!$D:$O,11,FALSE)),"")</f>
        <v/>
      </c>
      <c r="G187" s="100" t="str">
        <f>IFERROR(IF(VLOOKUP($A187,'Annex 2 Designated EHV charges'!$D:$O,12,FALSE)=0,"",VLOOKUP($A187,'Annex 2 Designated EHV charges'!$D:$O,12,FALSE)),"")</f>
        <v/>
      </c>
      <c r="H187" s="100" t="str">
        <f>IFERROR(IF(VLOOKUP($A187,'Annex 2 Designated EHV charges'!$D:$P,13,FALSE)=0,"",VLOOKUP($A187,'Annex 2 Designated EHV charges'!$D:$P,13,FALSE)),"")</f>
        <v/>
      </c>
    </row>
    <row r="188" spans="1:8" x14ac:dyDescent="0.2">
      <c r="A188" s="97" t="str">
        <f t="array" ref="A188">IFERROR(INDEX('Annex 2 Designated EHV charges'!$D$11:$D$260, MATCH(0, IF(ISBLANK('Annex 2 Designated EHV charges'!$D$11:$D$260),1, COUNTIF(A$4:$A187, 'Annex 2 Designated EHV charges'!$D$11:$D$260)),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charges'!$D:$O,10,FALSE)=0,"",VLOOKUP($A188,'Annex 2 Designated EHV charges'!$D:$O,10,FALSE)),"")</f>
        <v/>
      </c>
      <c r="F188" s="99" t="str">
        <f>IFERROR(IF(VLOOKUP($A188,'Annex 2 Designated EHV charges'!$D:$O,11,FALSE)=0,"",VLOOKUP($A188,'Annex 2 Designated EHV charges'!$D:$O,11,FALSE)),"")</f>
        <v/>
      </c>
      <c r="G188" s="100" t="str">
        <f>IFERROR(IF(VLOOKUP($A188,'Annex 2 Designated EHV charges'!$D:$O,12,FALSE)=0,"",VLOOKUP($A188,'Annex 2 Designated EHV charges'!$D:$O,12,FALSE)),"")</f>
        <v/>
      </c>
      <c r="H188" s="100" t="str">
        <f>IFERROR(IF(VLOOKUP($A188,'Annex 2 Designated EHV charges'!$D:$P,13,FALSE)=0,"",VLOOKUP($A188,'Annex 2 Designated EHV charges'!$D:$P,13,FALSE)),"")</f>
        <v/>
      </c>
    </row>
    <row r="189" spans="1:8" x14ac:dyDescent="0.2">
      <c r="A189" s="97" t="str">
        <f t="array" ref="A189">IFERROR(INDEX('Annex 2 Designated EHV charges'!$D$11:$D$260, MATCH(0, IF(ISBLANK('Annex 2 Designated EHV charges'!$D$11:$D$260),1, COUNTIF(A$4:$A188, 'Annex 2 Designated EHV charges'!$D$11:$D$260)),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charges'!$D:$O,10,FALSE)=0,"",VLOOKUP($A189,'Annex 2 Designated EHV charges'!$D:$O,10,FALSE)),"")</f>
        <v/>
      </c>
      <c r="F189" s="99" t="str">
        <f>IFERROR(IF(VLOOKUP($A189,'Annex 2 Designated EHV charges'!$D:$O,11,FALSE)=0,"",VLOOKUP($A189,'Annex 2 Designated EHV charges'!$D:$O,11,FALSE)),"")</f>
        <v/>
      </c>
      <c r="G189" s="100" t="str">
        <f>IFERROR(IF(VLOOKUP($A189,'Annex 2 Designated EHV charges'!$D:$O,12,FALSE)=0,"",VLOOKUP($A189,'Annex 2 Designated EHV charges'!$D:$O,12,FALSE)),"")</f>
        <v/>
      </c>
      <c r="H189" s="100" t="str">
        <f>IFERROR(IF(VLOOKUP($A189,'Annex 2 Designated EHV charges'!$D:$P,13,FALSE)=0,"",VLOOKUP($A189,'Annex 2 Designated EHV charges'!$D:$P,13,FALSE)),"")</f>
        <v/>
      </c>
    </row>
    <row r="190" spans="1:8" x14ac:dyDescent="0.2">
      <c r="A190" s="97" t="str">
        <f t="array" ref="A190">IFERROR(INDEX('Annex 2 Designated EHV charges'!$D$11:$D$260, MATCH(0, IF(ISBLANK('Annex 2 Designated EHV charges'!$D$11:$D$260),1, COUNTIF(A$4:$A189, 'Annex 2 Designated EHV charges'!$D$11:$D$260)),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charges'!$D:$O,10,FALSE)=0,"",VLOOKUP($A190,'Annex 2 Designated EHV charges'!$D:$O,10,FALSE)),"")</f>
        <v/>
      </c>
      <c r="F190" s="99" t="str">
        <f>IFERROR(IF(VLOOKUP($A190,'Annex 2 Designated EHV charges'!$D:$O,11,FALSE)=0,"",VLOOKUP($A190,'Annex 2 Designated EHV charges'!$D:$O,11,FALSE)),"")</f>
        <v/>
      </c>
      <c r="G190" s="100" t="str">
        <f>IFERROR(IF(VLOOKUP($A190,'Annex 2 Designated EHV charges'!$D:$O,12,FALSE)=0,"",VLOOKUP($A190,'Annex 2 Designated EHV charges'!$D:$O,12,FALSE)),"")</f>
        <v/>
      </c>
      <c r="H190" s="100" t="str">
        <f>IFERROR(IF(VLOOKUP($A190,'Annex 2 Designated EHV charges'!$D:$P,13,FALSE)=0,"",VLOOKUP($A190,'Annex 2 Designated EHV charges'!$D:$P,13,FALSE)),"")</f>
        <v/>
      </c>
    </row>
    <row r="191" spans="1:8" x14ac:dyDescent="0.2">
      <c r="A191" s="97" t="str">
        <f t="array" ref="A191">IFERROR(INDEX('Annex 2 Designated EHV charges'!$D$11:$D$260, MATCH(0, IF(ISBLANK('Annex 2 Designated EHV charges'!$D$11:$D$260),1, COUNTIF(A$4:$A190, 'Annex 2 Designated EHV charges'!$D$11:$D$260)),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charges'!$D:$O,10,FALSE)=0,"",VLOOKUP($A191,'Annex 2 Designated EHV charges'!$D:$O,10,FALSE)),"")</f>
        <v/>
      </c>
      <c r="F191" s="99" t="str">
        <f>IFERROR(IF(VLOOKUP($A191,'Annex 2 Designated EHV charges'!$D:$O,11,FALSE)=0,"",VLOOKUP($A191,'Annex 2 Designated EHV charges'!$D:$O,11,FALSE)),"")</f>
        <v/>
      </c>
      <c r="G191" s="100" t="str">
        <f>IFERROR(IF(VLOOKUP($A191,'Annex 2 Designated EHV charges'!$D:$O,12,FALSE)=0,"",VLOOKUP($A191,'Annex 2 Designated EHV charges'!$D:$O,12,FALSE)),"")</f>
        <v/>
      </c>
      <c r="H191" s="100" t="str">
        <f>IFERROR(IF(VLOOKUP($A191,'Annex 2 Designated EHV charges'!$D:$P,13,FALSE)=0,"",VLOOKUP($A191,'Annex 2 Designated EHV charges'!$D:$P,13,FALSE)),"")</f>
        <v/>
      </c>
    </row>
    <row r="192" spans="1:8" x14ac:dyDescent="0.2">
      <c r="A192" s="97" t="str">
        <f t="array" ref="A192">IFERROR(INDEX('Annex 2 Designated EHV charges'!$D$11:$D$260, MATCH(0, IF(ISBLANK('Annex 2 Designated EHV charges'!$D$11:$D$260),1, COUNTIF(A$4:$A191, 'Annex 2 Designated EHV charges'!$D$11:$D$260)),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charges'!$D:$O,10,FALSE)=0,"",VLOOKUP($A192,'Annex 2 Designated EHV charges'!$D:$O,10,FALSE)),"")</f>
        <v/>
      </c>
      <c r="F192" s="99" t="str">
        <f>IFERROR(IF(VLOOKUP($A192,'Annex 2 Designated EHV charges'!$D:$O,11,FALSE)=0,"",VLOOKUP($A192,'Annex 2 Designated EHV charges'!$D:$O,11,FALSE)),"")</f>
        <v/>
      </c>
      <c r="G192" s="100" t="str">
        <f>IFERROR(IF(VLOOKUP($A192,'Annex 2 Designated EHV charges'!$D:$O,12,FALSE)=0,"",VLOOKUP($A192,'Annex 2 Designated EHV charges'!$D:$O,12,FALSE)),"")</f>
        <v/>
      </c>
      <c r="H192" s="100" t="str">
        <f>IFERROR(IF(VLOOKUP($A192,'Annex 2 Designated EHV charges'!$D:$P,13,FALSE)=0,"",VLOOKUP($A192,'Annex 2 Designated EHV charges'!$D:$P,13,FALSE)),"")</f>
        <v/>
      </c>
    </row>
    <row r="193" spans="1:8" x14ac:dyDescent="0.2">
      <c r="A193" s="97" t="str">
        <f t="array" ref="A193">IFERROR(INDEX('Annex 2 Designated EHV charges'!$D$11:$D$260, MATCH(0, IF(ISBLANK('Annex 2 Designated EHV charges'!$D$11:$D$260),1, COUNTIF(A$4:$A192, 'Annex 2 Designated EHV charges'!$D$11:$D$260)),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charges'!$D:$O,10,FALSE)=0,"",VLOOKUP($A193,'Annex 2 Designated EHV charges'!$D:$O,10,FALSE)),"")</f>
        <v/>
      </c>
      <c r="F193" s="99" t="str">
        <f>IFERROR(IF(VLOOKUP($A193,'Annex 2 Designated EHV charges'!$D:$O,11,FALSE)=0,"",VLOOKUP($A193,'Annex 2 Designated EHV charges'!$D:$O,11,FALSE)),"")</f>
        <v/>
      </c>
      <c r="G193" s="100" t="str">
        <f>IFERROR(IF(VLOOKUP($A193,'Annex 2 Designated EHV charges'!$D:$O,12,FALSE)=0,"",VLOOKUP($A193,'Annex 2 Designated EHV charges'!$D:$O,12,FALSE)),"")</f>
        <v/>
      </c>
      <c r="H193" s="100" t="str">
        <f>IFERROR(IF(VLOOKUP($A193,'Annex 2 Designated EHV charges'!$D:$P,13,FALSE)=0,"",VLOOKUP($A193,'Annex 2 Designated EHV charges'!$D:$P,13,FALSE)),"")</f>
        <v/>
      </c>
    </row>
    <row r="194" spans="1:8" x14ac:dyDescent="0.2">
      <c r="A194" s="97" t="str">
        <f t="array" ref="A194">IFERROR(INDEX('Annex 2 Designated EHV charges'!$D$11:$D$260, MATCH(0, IF(ISBLANK('Annex 2 Designated EHV charges'!$D$11:$D$260),1, COUNTIF(A$4:$A193, 'Annex 2 Designated EHV charges'!$D$11:$D$260)),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charges'!$D:$O,10,FALSE)=0,"",VLOOKUP($A194,'Annex 2 Designated EHV charges'!$D:$O,10,FALSE)),"")</f>
        <v/>
      </c>
      <c r="F194" s="99" t="str">
        <f>IFERROR(IF(VLOOKUP($A194,'Annex 2 Designated EHV charges'!$D:$O,11,FALSE)=0,"",VLOOKUP($A194,'Annex 2 Designated EHV charges'!$D:$O,11,FALSE)),"")</f>
        <v/>
      </c>
      <c r="G194" s="100" t="str">
        <f>IFERROR(IF(VLOOKUP($A194,'Annex 2 Designated EHV charges'!$D:$O,12,FALSE)=0,"",VLOOKUP($A194,'Annex 2 Designated EHV charges'!$D:$O,12,FALSE)),"")</f>
        <v/>
      </c>
      <c r="H194" s="100" t="str">
        <f>IFERROR(IF(VLOOKUP($A194,'Annex 2 Designated EHV charges'!$D:$P,13,FALSE)=0,"",VLOOKUP($A194,'Annex 2 Designated EHV charges'!$D:$P,13,FALSE)),"")</f>
        <v/>
      </c>
    </row>
    <row r="195" spans="1:8" x14ac:dyDescent="0.2">
      <c r="A195" s="97" t="str">
        <f t="array" ref="A195">IFERROR(INDEX('Annex 2 Designated EHV charges'!$D$11:$D$260, MATCH(0, IF(ISBLANK('Annex 2 Designated EHV charges'!$D$11:$D$260),1, COUNTIF(A$4:$A194, 'Annex 2 Designated EHV charges'!$D$11:$D$260)),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charges'!$D:$O,10,FALSE)=0,"",VLOOKUP($A195,'Annex 2 Designated EHV charges'!$D:$O,10,FALSE)),"")</f>
        <v/>
      </c>
      <c r="F195" s="99" t="str">
        <f>IFERROR(IF(VLOOKUP($A195,'Annex 2 Designated EHV charges'!$D:$O,11,FALSE)=0,"",VLOOKUP($A195,'Annex 2 Designated EHV charges'!$D:$O,11,FALSE)),"")</f>
        <v/>
      </c>
      <c r="G195" s="100" t="str">
        <f>IFERROR(IF(VLOOKUP($A195,'Annex 2 Designated EHV charges'!$D:$O,12,FALSE)=0,"",VLOOKUP($A195,'Annex 2 Designated EHV charges'!$D:$O,12,FALSE)),"")</f>
        <v/>
      </c>
      <c r="H195" s="100" t="str">
        <f>IFERROR(IF(VLOOKUP($A195,'Annex 2 Designated EHV charges'!$D:$P,13,FALSE)=0,"",VLOOKUP($A195,'Annex 2 Designated EHV charges'!$D:$P,13,FALSE)),"")</f>
        <v/>
      </c>
    </row>
    <row r="196" spans="1:8" x14ac:dyDescent="0.2">
      <c r="A196" s="97" t="str">
        <f t="array" ref="A196">IFERROR(INDEX('Annex 2 Designated EHV charges'!$D$11:$D$260, MATCH(0, IF(ISBLANK('Annex 2 Designated EHV charges'!$D$11:$D$260),1, COUNTIF(A$4:$A195, 'Annex 2 Designated EHV charges'!$D$11:$D$260)),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charges'!$D:$O,10,FALSE)=0,"",VLOOKUP($A196,'Annex 2 Designated EHV charges'!$D:$O,10,FALSE)),"")</f>
        <v/>
      </c>
      <c r="F196" s="99" t="str">
        <f>IFERROR(IF(VLOOKUP($A196,'Annex 2 Designated EHV charges'!$D:$O,11,FALSE)=0,"",VLOOKUP($A196,'Annex 2 Designated EHV charges'!$D:$O,11,FALSE)),"")</f>
        <v/>
      </c>
      <c r="G196" s="100" t="str">
        <f>IFERROR(IF(VLOOKUP($A196,'Annex 2 Designated EHV charges'!$D:$O,12,FALSE)=0,"",VLOOKUP($A196,'Annex 2 Designated EHV charges'!$D:$O,12,FALSE)),"")</f>
        <v/>
      </c>
      <c r="H196" s="100" t="str">
        <f>IFERROR(IF(VLOOKUP($A196,'Annex 2 Designated EHV charges'!$D:$P,13,FALSE)=0,"",VLOOKUP($A196,'Annex 2 Designated EHV charges'!$D:$P,13,FALSE)),"")</f>
        <v/>
      </c>
    </row>
    <row r="197" spans="1:8" x14ac:dyDescent="0.2">
      <c r="A197" s="97" t="str">
        <f t="array" ref="A197">IFERROR(INDEX('Annex 2 Designated EHV charges'!$D$11:$D$260, MATCH(0, IF(ISBLANK('Annex 2 Designated EHV charges'!$D$11:$D$260),1, COUNTIF(A$4:$A196, 'Annex 2 Designated EHV charges'!$D$11:$D$260)),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charges'!$D:$O,10,FALSE)=0,"",VLOOKUP($A197,'Annex 2 Designated EHV charges'!$D:$O,10,FALSE)),"")</f>
        <v/>
      </c>
      <c r="F197" s="99" t="str">
        <f>IFERROR(IF(VLOOKUP($A197,'Annex 2 Designated EHV charges'!$D:$O,11,FALSE)=0,"",VLOOKUP($A197,'Annex 2 Designated EHV charges'!$D:$O,11,FALSE)),"")</f>
        <v/>
      </c>
      <c r="G197" s="100" t="str">
        <f>IFERROR(IF(VLOOKUP($A197,'Annex 2 Designated EHV charges'!$D:$O,12,FALSE)=0,"",VLOOKUP($A197,'Annex 2 Designated EHV charges'!$D:$O,12,FALSE)),"")</f>
        <v/>
      </c>
      <c r="H197" s="100" t="str">
        <f>IFERROR(IF(VLOOKUP($A197,'Annex 2 Designated EHV charges'!$D:$P,13,FALSE)=0,"",VLOOKUP($A197,'Annex 2 Designated EHV charges'!$D:$P,13,FALSE)),"")</f>
        <v/>
      </c>
    </row>
    <row r="198" spans="1:8" x14ac:dyDescent="0.2">
      <c r="A198" s="97" t="str">
        <f t="array" ref="A198">IFERROR(INDEX('Annex 2 Designated EHV charges'!$D$11:$D$260, MATCH(0, IF(ISBLANK('Annex 2 Designated EHV charges'!$D$11:$D$260),1, COUNTIF(A$4:$A197, 'Annex 2 Designated EHV charges'!$D$11:$D$260)),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charges'!$D:$O,10,FALSE)=0,"",VLOOKUP($A198,'Annex 2 Designated EHV charges'!$D:$O,10,FALSE)),"")</f>
        <v/>
      </c>
      <c r="F198" s="99" t="str">
        <f>IFERROR(IF(VLOOKUP($A198,'Annex 2 Designated EHV charges'!$D:$O,11,FALSE)=0,"",VLOOKUP($A198,'Annex 2 Designated EHV charges'!$D:$O,11,FALSE)),"")</f>
        <v/>
      </c>
      <c r="G198" s="100" t="str">
        <f>IFERROR(IF(VLOOKUP($A198,'Annex 2 Designated EHV charges'!$D:$O,12,FALSE)=0,"",VLOOKUP($A198,'Annex 2 Designated EHV charges'!$D:$O,12,FALSE)),"")</f>
        <v/>
      </c>
      <c r="H198" s="100" t="str">
        <f>IFERROR(IF(VLOOKUP($A198,'Annex 2 Designated EHV charges'!$D:$P,13,FALSE)=0,"",VLOOKUP($A198,'Annex 2 Designated EHV charges'!$D:$P,13,FALSE)),"")</f>
        <v/>
      </c>
    </row>
    <row r="199" spans="1:8" x14ac:dyDescent="0.2">
      <c r="A199" s="97" t="str">
        <f t="array" ref="A199">IFERROR(INDEX('Annex 2 Designated EHV charges'!$D$11:$D$260, MATCH(0, IF(ISBLANK('Annex 2 Designated EHV charges'!$D$11:$D$260),1, COUNTIF(A$4:$A198, 'Annex 2 Designated EHV charges'!$D$11:$D$260)),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charges'!$D:$O,10,FALSE)=0,"",VLOOKUP($A199,'Annex 2 Designated EHV charges'!$D:$O,10,FALSE)),"")</f>
        <v/>
      </c>
      <c r="F199" s="99" t="str">
        <f>IFERROR(IF(VLOOKUP($A199,'Annex 2 Designated EHV charges'!$D:$O,11,FALSE)=0,"",VLOOKUP($A199,'Annex 2 Designated EHV charges'!$D:$O,11,FALSE)),"")</f>
        <v/>
      </c>
      <c r="G199" s="100" t="str">
        <f>IFERROR(IF(VLOOKUP($A199,'Annex 2 Designated EHV charges'!$D:$O,12,FALSE)=0,"",VLOOKUP($A199,'Annex 2 Designated EHV charges'!$D:$O,12,FALSE)),"")</f>
        <v/>
      </c>
      <c r="H199" s="100" t="str">
        <f>IFERROR(IF(VLOOKUP($A199,'Annex 2 Designated EHV charges'!$D:$P,13,FALSE)=0,"",VLOOKUP($A199,'Annex 2 Designated EHV charges'!$D:$P,13,FALSE)),"")</f>
        <v/>
      </c>
    </row>
    <row r="200" spans="1:8" x14ac:dyDescent="0.2">
      <c r="A200" s="97" t="str">
        <f t="array" ref="A200">IFERROR(INDEX('Annex 2 Designated EHV charges'!$D$11:$D$260, MATCH(0, IF(ISBLANK('Annex 2 Designated EHV charges'!$D$11:$D$260),1, COUNTIF(A$4:$A199, 'Annex 2 Designated EHV charges'!$D$11:$D$260)),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charges'!$D:$O,10,FALSE)=0,"",VLOOKUP($A200,'Annex 2 Designated EHV charges'!$D:$O,10,FALSE)),"")</f>
        <v/>
      </c>
      <c r="F200" s="99" t="str">
        <f>IFERROR(IF(VLOOKUP($A200,'Annex 2 Designated EHV charges'!$D:$O,11,FALSE)=0,"",VLOOKUP($A200,'Annex 2 Designated EHV charges'!$D:$O,11,FALSE)),"")</f>
        <v/>
      </c>
      <c r="G200" s="100" t="str">
        <f>IFERROR(IF(VLOOKUP($A200,'Annex 2 Designated EHV charges'!$D:$O,12,FALSE)=0,"",VLOOKUP($A200,'Annex 2 Designated EHV charges'!$D:$O,12,FALSE)),"")</f>
        <v/>
      </c>
      <c r="H200" s="100" t="str">
        <f>IFERROR(IF(VLOOKUP($A200,'Annex 2 Designated EHV charges'!$D:$P,13,FALSE)=0,"",VLOOKUP($A200,'Annex 2 Designated EHV charges'!$D:$P,13,FALSE)),"")</f>
        <v/>
      </c>
    </row>
    <row r="201" spans="1:8" x14ac:dyDescent="0.2">
      <c r="A201" s="97" t="str">
        <f t="array" ref="A201">IFERROR(INDEX('Annex 2 Designated EHV charges'!$D$11:$D$260, MATCH(0, IF(ISBLANK('Annex 2 Designated EHV charges'!$D$11:$D$260),1, COUNTIF(A$4:$A200, 'Annex 2 Designated EHV charges'!$D$11:$D$260)),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charges'!$D:$O,10,FALSE)=0,"",VLOOKUP($A201,'Annex 2 Designated EHV charges'!$D:$O,10,FALSE)),"")</f>
        <v/>
      </c>
      <c r="F201" s="99" t="str">
        <f>IFERROR(IF(VLOOKUP($A201,'Annex 2 Designated EHV charges'!$D:$O,11,FALSE)=0,"",VLOOKUP($A201,'Annex 2 Designated EHV charges'!$D:$O,11,FALSE)),"")</f>
        <v/>
      </c>
      <c r="G201" s="100" t="str">
        <f>IFERROR(IF(VLOOKUP($A201,'Annex 2 Designated EHV charges'!$D:$O,12,FALSE)=0,"",VLOOKUP($A201,'Annex 2 Designated EHV charges'!$D:$O,12,FALSE)),"")</f>
        <v/>
      </c>
      <c r="H201" s="100" t="str">
        <f>IFERROR(IF(VLOOKUP($A201,'Annex 2 Designated EHV charges'!$D:$P,13,FALSE)=0,"",VLOOKUP($A201,'Annex 2 Designated EHV charges'!$D:$P,13,FALSE)),"")</f>
        <v/>
      </c>
    </row>
    <row r="202" spans="1:8" x14ac:dyDescent="0.2">
      <c r="A202" s="97" t="str">
        <f t="array" ref="A202">IFERROR(INDEX('Annex 2 Designated EHV charges'!$D$11:$D$260, MATCH(0, IF(ISBLANK('Annex 2 Designated EHV charges'!$D$11:$D$260),1, COUNTIF(A$4:$A201, 'Annex 2 Designated EHV charges'!$D$11:$D$260)),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charges'!$D:$O,10,FALSE)=0,"",VLOOKUP($A202,'Annex 2 Designated EHV charges'!$D:$O,10,FALSE)),"")</f>
        <v/>
      </c>
      <c r="F202" s="99" t="str">
        <f>IFERROR(IF(VLOOKUP($A202,'Annex 2 Designated EHV charges'!$D:$O,11,FALSE)=0,"",VLOOKUP($A202,'Annex 2 Designated EHV charges'!$D:$O,11,FALSE)),"")</f>
        <v/>
      </c>
      <c r="G202" s="100" t="str">
        <f>IFERROR(IF(VLOOKUP($A202,'Annex 2 Designated EHV charges'!$D:$O,12,FALSE)=0,"",VLOOKUP($A202,'Annex 2 Designated EHV charges'!$D:$O,12,FALSE)),"")</f>
        <v/>
      </c>
      <c r="H202" s="100" t="str">
        <f>IFERROR(IF(VLOOKUP($A202,'Annex 2 Designated EHV charges'!$D:$P,13,FALSE)=0,"",VLOOKUP($A202,'Annex 2 Designated EHV charges'!$D:$P,13,FALSE)),"")</f>
        <v/>
      </c>
    </row>
    <row r="203" spans="1:8" x14ac:dyDescent="0.2">
      <c r="A203" s="97" t="str">
        <f t="array" ref="A203">IFERROR(INDEX('Annex 2 Designated EHV charges'!$D$11:$D$260, MATCH(0, IF(ISBLANK('Annex 2 Designated EHV charges'!$D$11:$D$260),1, COUNTIF(A$4:$A202, 'Annex 2 Designated EHV charges'!$D$11:$D$260)),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charges'!$D:$O,10,FALSE)=0,"",VLOOKUP($A203,'Annex 2 Designated EHV charges'!$D:$O,10,FALSE)),"")</f>
        <v/>
      </c>
      <c r="F203" s="99" t="str">
        <f>IFERROR(IF(VLOOKUP($A203,'Annex 2 Designated EHV charges'!$D:$O,11,FALSE)=0,"",VLOOKUP($A203,'Annex 2 Designated EHV charges'!$D:$O,11,FALSE)),"")</f>
        <v/>
      </c>
      <c r="G203" s="100" t="str">
        <f>IFERROR(IF(VLOOKUP($A203,'Annex 2 Designated EHV charges'!$D:$O,12,FALSE)=0,"",VLOOKUP($A203,'Annex 2 Designated EHV charges'!$D:$O,12,FALSE)),"")</f>
        <v/>
      </c>
      <c r="H203" s="100" t="str">
        <f>IFERROR(IF(VLOOKUP($A203,'Annex 2 Designated EHV charges'!$D:$P,13,FALSE)=0,"",VLOOKUP($A203,'Annex 2 Designated EHV charges'!$D:$P,13,FALSE)),"")</f>
        <v/>
      </c>
    </row>
    <row r="204" spans="1:8" x14ac:dyDescent="0.2">
      <c r="A204" s="97" t="str">
        <f t="array" ref="A204">IFERROR(INDEX('Annex 2 Designated EHV charges'!$D$11:$D$260, MATCH(0, IF(ISBLANK('Annex 2 Designated EHV charges'!$D$11:$D$260),1, COUNTIF(A$4:$A203, 'Annex 2 Designated EHV charges'!$D$11:$D$260)),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charges'!$D:$O,10,FALSE)=0,"",VLOOKUP($A204,'Annex 2 Designated EHV charges'!$D:$O,10,FALSE)),"")</f>
        <v/>
      </c>
      <c r="F204" s="99" t="str">
        <f>IFERROR(IF(VLOOKUP($A204,'Annex 2 Designated EHV charges'!$D:$O,11,FALSE)=0,"",VLOOKUP($A204,'Annex 2 Designated EHV charges'!$D:$O,11,FALSE)),"")</f>
        <v/>
      </c>
      <c r="G204" s="100" t="str">
        <f>IFERROR(IF(VLOOKUP($A204,'Annex 2 Designated EHV charges'!$D:$O,12,FALSE)=0,"",VLOOKUP($A204,'Annex 2 Designated EHV charges'!$D:$O,12,FALSE)),"")</f>
        <v/>
      </c>
      <c r="H204" s="100" t="str">
        <f>IFERROR(IF(VLOOKUP($A204,'Annex 2 Designated EHV charges'!$D:$P,13,FALSE)=0,"",VLOOKUP($A204,'Annex 2 Designated EHV charges'!$D:$P,13,FALSE)),"")</f>
        <v/>
      </c>
    </row>
    <row r="205" spans="1:8" x14ac:dyDescent="0.2">
      <c r="A205" s="97" t="str">
        <f t="array" ref="A205">IFERROR(INDEX('Annex 2 Designated EHV charges'!$D$11:$D$260, MATCH(0, IF(ISBLANK('Annex 2 Designated EHV charges'!$D$11:$D$260),1, COUNTIF(A$4:$A204, 'Annex 2 Designated EHV charges'!$D$11:$D$260)),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charges'!$D:$O,10,FALSE)=0,"",VLOOKUP($A205,'Annex 2 Designated EHV charges'!$D:$O,10,FALSE)),"")</f>
        <v/>
      </c>
      <c r="F205" s="99" t="str">
        <f>IFERROR(IF(VLOOKUP($A205,'Annex 2 Designated EHV charges'!$D:$O,11,FALSE)=0,"",VLOOKUP($A205,'Annex 2 Designated EHV charges'!$D:$O,11,FALSE)),"")</f>
        <v/>
      </c>
      <c r="G205" s="100" t="str">
        <f>IFERROR(IF(VLOOKUP($A205,'Annex 2 Designated EHV charges'!$D:$O,12,FALSE)=0,"",VLOOKUP($A205,'Annex 2 Designated EHV charges'!$D:$O,12,FALSE)),"")</f>
        <v/>
      </c>
      <c r="H205" s="100" t="str">
        <f>IFERROR(IF(VLOOKUP($A205,'Annex 2 Designated EHV charges'!$D:$P,13,FALSE)=0,"",VLOOKUP($A205,'Annex 2 Designated EHV charges'!$D:$P,13,FALSE)),"")</f>
        <v/>
      </c>
    </row>
    <row r="206" spans="1:8" x14ac:dyDescent="0.2">
      <c r="A206" s="97" t="str">
        <f t="array" ref="A206">IFERROR(INDEX('Annex 2 Designated EHV charges'!$D$11:$D$260, MATCH(0, IF(ISBLANK('Annex 2 Designated EHV charges'!$D$11:$D$260),1, COUNTIF(A$4:$A205, 'Annex 2 Designated EHV charges'!$D$11:$D$260)),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charges'!$D:$O,10,FALSE)=0,"",VLOOKUP($A206,'Annex 2 Designated EHV charges'!$D:$O,10,FALSE)),"")</f>
        <v/>
      </c>
      <c r="F206" s="99" t="str">
        <f>IFERROR(IF(VLOOKUP($A206,'Annex 2 Designated EHV charges'!$D:$O,11,FALSE)=0,"",VLOOKUP($A206,'Annex 2 Designated EHV charges'!$D:$O,11,FALSE)),"")</f>
        <v/>
      </c>
      <c r="G206" s="100" t="str">
        <f>IFERROR(IF(VLOOKUP($A206,'Annex 2 Designated EHV charges'!$D:$O,12,FALSE)=0,"",VLOOKUP($A206,'Annex 2 Designated EHV charges'!$D:$O,12,FALSE)),"")</f>
        <v/>
      </c>
      <c r="H206" s="100" t="str">
        <f>IFERROR(IF(VLOOKUP($A206,'Annex 2 Designated EHV charges'!$D:$P,13,FALSE)=0,"",VLOOKUP($A206,'Annex 2 Designated EHV charges'!$D:$P,13,FALSE)),"")</f>
        <v/>
      </c>
    </row>
    <row r="207" spans="1:8" x14ac:dyDescent="0.2">
      <c r="A207" s="97" t="str">
        <f t="array" ref="A207">IFERROR(INDEX('Annex 2 Designated EHV charges'!$D$11:$D$260, MATCH(0, IF(ISBLANK('Annex 2 Designated EHV charges'!$D$11:$D$260),1, COUNTIF(A$4:$A206, 'Annex 2 Designated EHV charges'!$D$11:$D$260)),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charges'!$D:$O,10,FALSE)=0,"",VLOOKUP($A207,'Annex 2 Designated EHV charges'!$D:$O,10,FALSE)),"")</f>
        <v/>
      </c>
      <c r="F207" s="99" t="str">
        <f>IFERROR(IF(VLOOKUP($A207,'Annex 2 Designated EHV charges'!$D:$O,11,FALSE)=0,"",VLOOKUP($A207,'Annex 2 Designated EHV charges'!$D:$O,11,FALSE)),"")</f>
        <v/>
      </c>
      <c r="G207" s="100" t="str">
        <f>IFERROR(IF(VLOOKUP($A207,'Annex 2 Designated EHV charges'!$D:$O,12,FALSE)=0,"",VLOOKUP($A207,'Annex 2 Designated EHV charges'!$D:$O,12,FALSE)),"")</f>
        <v/>
      </c>
      <c r="H207" s="100" t="str">
        <f>IFERROR(IF(VLOOKUP($A207,'Annex 2 Designated EHV charges'!$D:$P,13,FALSE)=0,"",VLOOKUP($A207,'Annex 2 Designated EHV charges'!$D:$P,13,FALSE)),"")</f>
        <v/>
      </c>
    </row>
    <row r="208" spans="1:8" x14ac:dyDescent="0.2">
      <c r="A208" s="97" t="str">
        <f t="array" ref="A208">IFERROR(INDEX('Annex 2 Designated EHV charges'!$D$11:$D$260, MATCH(0, IF(ISBLANK('Annex 2 Designated EHV charges'!$D$11:$D$260),1, COUNTIF(A$4:$A207, 'Annex 2 Designated EHV charges'!$D$11:$D$260)),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charges'!$D:$O,10,FALSE)=0,"",VLOOKUP($A208,'Annex 2 Designated EHV charges'!$D:$O,10,FALSE)),"")</f>
        <v/>
      </c>
      <c r="F208" s="99" t="str">
        <f>IFERROR(IF(VLOOKUP($A208,'Annex 2 Designated EHV charges'!$D:$O,11,FALSE)=0,"",VLOOKUP($A208,'Annex 2 Designated EHV charges'!$D:$O,11,FALSE)),"")</f>
        <v/>
      </c>
      <c r="G208" s="100" t="str">
        <f>IFERROR(IF(VLOOKUP($A208,'Annex 2 Designated EHV charges'!$D:$O,12,FALSE)=0,"",VLOOKUP($A208,'Annex 2 Designated EHV charges'!$D:$O,12,FALSE)),"")</f>
        <v/>
      </c>
      <c r="H208" s="100" t="str">
        <f>IFERROR(IF(VLOOKUP($A208,'Annex 2 Designated EHV charges'!$D:$P,13,FALSE)=0,"",VLOOKUP($A208,'Annex 2 Designated EHV charges'!$D:$P,13,FALSE)),"")</f>
        <v/>
      </c>
    </row>
    <row r="209" spans="1:8" x14ac:dyDescent="0.2">
      <c r="A209" s="97" t="str">
        <f t="array" ref="A209">IFERROR(INDEX('Annex 2 Designated EHV charges'!$D$11:$D$260, MATCH(0, IF(ISBLANK('Annex 2 Designated EHV charges'!$D$11:$D$260),1, COUNTIF(A$4:$A208, 'Annex 2 Designated EHV charges'!$D$11:$D$260)),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charges'!$D:$O,10,FALSE)=0,"",VLOOKUP($A209,'Annex 2 Designated EHV charges'!$D:$O,10,FALSE)),"")</f>
        <v/>
      </c>
      <c r="F209" s="99" t="str">
        <f>IFERROR(IF(VLOOKUP($A209,'Annex 2 Designated EHV charges'!$D:$O,11,FALSE)=0,"",VLOOKUP($A209,'Annex 2 Designated EHV charges'!$D:$O,11,FALSE)),"")</f>
        <v/>
      </c>
      <c r="G209" s="100" t="str">
        <f>IFERROR(IF(VLOOKUP($A209,'Annex 2 Designated EHV charges'!$D:$O,12,FALSE)=0,"",VLOOKUP($A209,'Annex 2 Designated EHV charges'!$D:$O,12,FALSE)),"")</f>
        <v/>
      </c>
      <c r="H209" s="100" t="str">
        <f>IFERROR(IF(VLOOKUP($A209,'Annex 2 Designated EHV charges'!$D:$P,13,FALSE)=0,"",VLOOKUP($A209,'Annex 2 Designated EHV charges'!$D:$P,13,FALSE)),"")</f>
        <v/>
      </c>
    </row>
    <row r="210" spans="1:8" x14ac:dyDescent="0.2">
      <c r="A210" s="97" t="str">
        <f t="array" ref="A210">IFERROR(INDEX('Annex 2 Designated EHV charges'!$D$11:$D$260, MATCH(0, IF(ISBLANK('Annex 2 Designated EHV charges'!$D$11:$D$260),1, COUNTIF(A$4:$A209, 'Annex 2 Designated EHV charges'!$D$11:$D$260)),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charges'!$D:$O,10,FALSE)=0,"",VLOOKUP($A210,'Annex 2 Designated EHV charges'!$D:$O,10,FALSE)),"")</f>
        <v/>
      </c>
      <c r="F210" s="99" t="str">
        <f>IFERROR(IF(VLOOKUP($A210,'Annex 2 Designated EHV charges'!$D:$O,11,FALSE)=0,"",VLOOKUP($A210,'Annex 2 Designated EHV charges'!$D:$O,11,FALSE)),"")</f>
        <v/>
      </c>
      <c r="G210" s="100" t="str">
        <f>IFERROR(IF(VLOOKUP($A210,'Annex 2 Designated EHV charges'!$D:$O,12,FALSE)=0,"",VLOOKUP($A210,'Annex 2 Designated EHV charges'!$D:$O,12,FALSE)),"")</f>
        <v/>
      </c>
      <c r="H210" s="100" t="str">
        <f>IFERROR(IF(VLOOKUP($A210,'Annex 2 Designated EHV charges'!$D:$P,13,FALSE)=0,"",VLOOKUP($A210,'Annex 2 Designated EHV charges'!$D:$P,13,FALSE)),"")</f>
        <v/>
      </c>
    </row>
    <row r="211" spans="1:8" x14ac:dyDescent="0.2">
      <c r="A211" s="97" t="str">
        <f t="array" ref="A211">IFERROR(INDEX('Annex 2 Designated EHV charges'!$D$11:$D$260, MATCH(0, IF(ISBLANK('Annex 2 Designated EHV charges'!$D$11:$D$260),1, COUNTIF(A$4:$A210, 'Annex 2 Designated EHV charges'!$D$11:$D$260)),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charges'!$D:$O,10,FALSE)=0,"",VLOOKUP($A211,'Annex 2 Designated EHV charges'!$D:$O,10,FALSE)),"")</f>
        <v/>
      </c>
      <c r="F211" s="99" t="str">
        <f>IFERROR(IF(VLOOKUP($A211,'Annex 2 Designated EHV charges'!$D:$O,11,FALSE)=0,"",VLOOKUP($A211,'Annex 2 Designated EHV charges'!$D:$O,11,FALSE)),"")</f>
        <v/>
      </c>
      <c r="G211" s="100" t="str">
        <f>IFERROR(IF(VLOOKUP($A211,'Annex 2 Designated EHV charges'!$D:$O,12,FALSE)=0,"",VLOOKUP($A211,'Annex 2 Designated EHV charges'!$D:$O,12,FALSE)),"")</f>
        <v/>
      </c>
      <c r="H211" s="100" t="str">
        <f>IFERROR(IF(VLOOKUP($A211,'Annex 2 Designated EHV charges'!$D:$P,13,FALSE)=0,"",VLOOKUP($A211,'Annex 2 Designated EHV charges'!$D:$P,13,FALSE)),"")</f>
        <v/>
      </c>
    </row>
    <row r="212" spans="1:8" x14ac:dyDescent="0.2">
      <c r="A212" s="97" t="str">
        <f t="array" ref="A212">IFERROR(INDEX('Annex 2 Designated EHV charges'!$D$11:$D$260, MATCH(0, IF(ISBLANK('Annex 2 Designated EHV charges'!$D$11:$D$260),1, COUNTIF(A$4:$A211, 'Annex 2 Designated EHV charges'!$D$11:$D$260)),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charges'!$D:$O,10,FALSE)=0,"",VLOOKUP($A212,'Annex 2 Designated EHV charges'!$D:$O,10,FALSE)),"")</f>
        <v/>
      </c>
      <c r="F212" s="99" t="str">
        <f>IFERROR(IF(VLOOKUP($A212,'Annex 2 Designated EHV charges'!$D:$O,11,FALSE)=0,"",VLOOKUP($A212,'Annex 2 Designated EHV charges'!$D:$O,11,FALSE)),"")</f>
        <v/>
      </c>
      <c r="G212" s="100" t="str">
        <f>IFERROR(IF(VLOOKUP($A212,'Annex 2 Designated EHV charges'!$D:$O,12,FALSE)=0,"",VLOOKUP($A212,'Annex 2 Designated EHV charges'!$D:$O,12,FALSE)),"")</f>
        <v/>
      </c>
      <c r="H212" s="100" t="str">
        <f>IFERROR(IF(VLOOKUP($A212,'Annex 2 Designated EHV charges'!$D:$P,13,FALSE)=0,"",VLOOKUP($A212,'Annex 2 Designated EHV charges'!$D:$P,13,FALSE)),"")</f>
        <v/>
      </c>
    </row>
    <row r="213" spans="1:8" x14ac:dyDescent="0.2">
      <c r="A213" s="97" t="str">
        <f t="array" ref="A213">IFERROR(INDEX('Annex 2 Designated EHV charges'!$D$11:$D$260, MATCH(0, IF(ISBLANK('Annex 2 Designated EHV charges'!$D$11:$D$260),1, COUNTIF(A$4:$A212, 'Annex 2 Designated EHV charges'!$D$11:$D$260)),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charges'!$D:$O,10,FALSE)=0,"",VLOOKUP($A213,'Annex 2 Designated EHV charges'!$D:$O,10,FALSE)),"")</f>
        <v/>
      </c>
      <c r="F213" s="99" t="str">
        <f>IFERROR(IF(VLOOKUP($A213,'Annex 2 Designated EHV charges'!$D:$O,11,FALSE)=0,"",VLOOKUP($A213,'Annex 2 Designated EHV charges'!$D:$O,11,FALSE)),"")</f>
        <v/>
      </c>
      <c r="G213" s="100" t="str">
        <f>IFERROR(IF(VLOOKUP($A213,'Annex 2 Designated EHV charges'!$D:$O,12,FALSE)=0,"",VLOOKUP($A213,'Annex 2 Designated EHV charges'!$D:$O,12,FALSE)),"")</f>
        <v/>
      </c>
      <c r="H213" s="100" t="str">
        <f>IFERROR(IF(VLOOKUP($A213,'Annex 2 Designated EHV charges'!$D:$P,13,FALSE)=0,"",VLOOKUP($A213,'Annex 2 Designated EHV charges'!$D:$P,13,FALSE)),"")</f>
        <v/>
      </c>
    </row>
    <row r="214" spans="1:8" x14ac:dyDescent="0.2">
      <c r="A214" s="97" t="str">
        <f t="array" ref="A214">IFERROR(INDEX('Annex 2 Designated EHV charges'!$D$11:$D$260, MATCH(0, IF(ISBLANK('Annex 2 Designated EHV charges'!$D$11:$D$260),1, COUNTIF(A$4:$A213, 'Annex 2 Designated EHV charges'!$D$11:$D$260)),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charges'!$D:$O,10,FALSE)=0,"",VLOOKUP($A214,'Annex 2 Designated EHV charges'!$D:$O,10,FALSE)),"")</f>
        <v/>
      </c>
      <c r="F214" s="99" t="str">
        <f>IFERROR(IF(VLOOKUP($A214,'Annex 2 Designated EHV charges'!$D:$O,11,FALSE)=0,"",VLOOKUP($A214,'Annex 2 Designated EHV charges'!$D:$O,11,FALSE)),"")</f>
        <v/>
      </c>
      <c r="G214" s="100" t="str">
        <f>IFERROR(IF(VLOOKUP($A214,'Annex 2 Designated EHV charges'!$D:$O,12,FALSE)=0,"",VLOOKUP($A214,'Annex 2 Designated EHV charges'!$D:$O,12,FALSE)),"")</f>
        <v/>
      </c>
      <c r="H214" s="100" t="str">
        <f>IFERROR(IF(VLOOKUP($A214,'Annex 2 Designated EHV charges'!$D:$P,13,FALSE)=0,"",VLOOKUP($A214,'Annex 2 Designated EHV charges'!$D:$P,13,FALSE)),"")</f>
        <v/>
      </c>
    </row>
    <row r="215" spans="1:8" x14ac:dyDescent="0.2">
      <c r="A215" s="97" t="str">
        <f t="array" ref="A215">IFERROR(INDEX('Annex 2 Designated EHV charges'!$D$11:$D$260, MATCH(0, IF(ISBLANK('Annex 2 Designated EHV charges'!$D$11:$D$260),1, COUNTIF(A$4:$A214, 'Annex 2 Designated EHV charges'!$D$11:$D$260)),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charges'!$D:$O,10,FALSE)=0,"",VLOOKUP($A215,'Annex 2 Designated EHV charges'!$D:$O,10,FALSE)),"")</f>
        <v/>
      </c>
      <c r="F215" s="99" t="str">
        <f>IFERROR(IF(VLOOKUP($A215,'Annex 2 Designated EHV charges'!$D:$O,11,FALSE)=0,"",VLOOKUP($A215,'Annex 2 Designated EHV charges'!$D:$O,11,FALSE)),"")</f>
        <v/>
      </c>
      <c r="G215" s="100" t="str">
        <f>IFERROR(IF(VLOOKUP($A215,'Annex 2 Designated EHV charges'!$D:$O,12,FALSE)=0,"",VLOOKUP($A215,'Annex 2 Designated EHV charges'!$D:$O,12,FALSE)),"")</f>
        <v/>
      </c>
      <c r="H215" s="100" t="str">
        <f>IFERROR(IF(VLOOKUP($A215,'Annex 2 Designated EHV charges'!$D:$P,13,FALSE)=0,"",VLOOKUP($A215,'Annex 2 Designated EHV charges'!$D:$P,13,FALSE)),"")</f>
        <v/>
      </c>
    </row>
    <row r="216" spans="1:8" x14ac:dyDescent="0.2">
      <c r="A216" s="97" t="str">
        <f t="array" ref="A216">IFERROR(INDEX('Annex 2 Designated EHV charges'!$D$11:$D$260, MATCH(0, IF(ISBLANK('Annex 2 Designated EHV charges'!$D$11:$D$260),1, COUNTIF(A$4:$A215, 'Annex 2 Designated EHV charges'!$D$11:$D$260)),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charges'!$D:$O,10,FALSE)=0,"",VLOOKUP($A216,'Annex 2 Designated EHV charges'!$D:$O,10,FALSE)),"")</f>
        <v/>
      </c>
      <c r="F216" s="99" t="str">
        <f>IFERROR(IF(VLOOKUP($A216,'Annex 2 Designated EHV charges'!$D:$O,11,FALSE)=0,"",VLOOKUP($A216,'Annex 2 Designated EHV charges'!$D:$O,11,FALSE)),"")</f>
        <v/>
      </c>
      <c r="G216" s="100" t="str">
        <f>IFERROR(IF(VLOOKUP($A216,'Annex 2 Designated EHV charges'!$D:$O,12,FALSE)=0,"",VLOOKUP($A216,'Annex 2 Designated EHV charges'!$D:$O,12,FALSE)),"")</f>
        <v/>
      </c>
      <c r="H216" s="100" t="str">
        <f>IFERROR(IF(VLOOKUP($A216,'Annex 2 Designated EHV charges'!$D:$P,13,FALSE)=0,"",VLOOKUP($A216,'Annex 2 Designated EHV charges'!$D:$P,13,FALSE)),"")</f>
        <v/>
      </c>
    </row>
    <row r="217" spans="1:8" x14ac:dyDescent="0.2">
      <c r="A217" s="97" t="str">
        <f t="array" ref="A217">IFERROR(INDEX('Annex 2 Designated EHV charges'!$D$11:$D$260, MATCH(0, IF(ISBLANK('Annex 2 Designated EHV charges'!$D$11:$D$260),1, COUNTIF(A$4:$A216, 'Annex 2 Designated EHV charges'!$D$11:$D$260)),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charges'!$D:$O,10,FALSE)=0,"",VLOOKUP($A217,'Annex 2 Designated EHV charges'!$D:$O,10,FALSE)),"")</f>
        <v/>
      </c>
      <c r="F217" s="99" t="str">
        <f>IFERROR(IF(VLOOKUP($A217,'Annex 2 Designated EHV charges'!$D:$O,11,FALSE)=0,"",VLOOKUP($A217,'Annex 2 Designated EHV charges'!$D:$O,11,FALSE)),"")</f>
        <v/>
      </c>
      <c r="G217" s="100" t="str">
        <f>IFERROR(IF(VLOOKUP($A217,'Annex 2 Designated EHV charges'!$D:$O,12,FALSE)=0,"",VLOOKUP($A217,'Annex 2 Designated EHV charges'!$D:$O,12,FALSE)),"")</f>
        <v/>
      </c>
      <c r="H217" s="100" t="str">
        <f>IFERROR(IF(VLOOKUP($A217,'Annex 2 Designated EHV charges'!$D:$P,13,FALSE)=0,"",VLOOKUP($A217,'Annex 2 Designated EHV charges'!$D:$P,13,FALSE)),"")</f>
        <v/>
      </c>
    </row>
    <row r="218" spans="1:8" x14ac:dyDescent="0.2">
      <c r="A218" s="97" t="str">
        <f t="array" ref="A218">IFERROR(INDEX('Annex 2 Designated EHV charges'!$D$11:$D$260, MATCH(0, IF(ISBLANK('Annex 2 Designated EHV charges'!$D$11:$D$260),1, COUNTIF(A$4:$A217, 'Annex 2 Designated EHV charges'!$D$11:$D$260)),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charges'!$D:$O,10,FALSE)=0,"",VLOOKUP($A218,'Annex 2 Designated EHV charges'!$D:$O,10,FALSE)),"")</f>
        <v/>
      </c>
      <c r="F218" s="99" t="str">
        <f>IFERROR(IF(VLOOKUP($A218,'Annex 2 Designated EHV charges'!$D:$O,11,FALSE)=0,"",VLOOKUP($A218,'Annex 2 Designated EHV charges'!$D:$O,11,FALSE)),"")</f>
        <v/>
      </c>
      <c r="G218" s="100" t="str">
        <f>IFERROR(IF(VLOOKUP($A218,'Annex 2 Designated EHV charges'!$D:$O,12,FALSE)=0,"",VLOOKUP($A218,'Annex 2 Designated EHV charges'!$D:$O,12,FALSE)),"")</f>
        <v/>
      </c>
      <c r="H218" s="100" t="str">
        <f>IFERROR(IF(VLOOKUP($A218,'Annex 2 Designated EHV charges'!$D:$P,13,FALSE)=0,"",VLOOKUP($A218,'Annex 2 Designated EHV charges'!$D:$P,13,FALSE)),"")</f>
        <v/>
      </c>
    </row>
    <row r="219" spans="1:8" x14ac:dyDescent="0.2">
      <c r="A219" s="97" t="str">
        <f t="array" ref="A219">IFERROR(INDEX('Annex 2 Designated EHV charges'!$D$11:$D$260, MATCH(0, IF(ISBLANK('Annex 2 Designated EHV charges'!$D$11:$D$260),1, COUNTIF(A$4:$A218, 'Annex 2 Designated EHV charges'!$D$11:$D$260)),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charges'!$D:$O,10,FALSE)=0,"",VLOOKUP($A219,'Annex 2 Designated EHV charges'!$D:$O,10,FALSE)),"")</f>
        <v/>
      </c>
      <c r="F219" s="99" t="str">
        <f>IFERROR(IF(VLOOKUP($A219,'Annex 2 Designated EHV charges'!$D:$O,11,FALSE)=0,"",VLOOKUP($A219,'Annex 2 Designated EHV charges'!$D:$O,11,FALSE)),"")</f>
        <v/>
      </c>
      <c r="G219" s="100" t="str">
        <f>IFERROR(IF(VLOOKUP($A219,'Annex 2 Designated EHV charges'!$D:$O,12,FALSE)=0,"",VLOOKUP($A219,'Annex 2 Designated EHV charges'!$D:$O,12,FALSE)),"")</f>
        <v/>
      </c>
      <c r="H219" s="100" t="str">
        <f>IFERROR(IF(VLOOKUP($A219,'Annex 2 Designated EHV charges'!$D:$P,13,FALSE)=0,"",VLOOKUP($A219,'Annex 2 Designated EHV charges'!$D:$P,13,FALSE)),"")</f>
        <v/>
      </c>
    </row>
    <row r="220" spans="1:8" x14ac:dyDescent="0.2">
      <c r="A220" s="97" t="str">
        <f t="array" ref="A220">IFERROR(INDEX('Annex 2 Designated EHV charges'!$D$11:$D$260, MATCH(0, IF(ISBLANK('Annex 2 Designated EHV charges'!$D$11:$D$260),1, COUNTIF(A$4:$A219, 'Annex 2 Designated EHV charges'!$D$11:$D$260)),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charges'!$D:$O,10,FALSE)=0,"",VLOOKUP($A220,'Annex 2 Designated EHV charges'!$D:$O,10,FALSE)),"")</f>
        <v/>
      </c>
      <c r="F220" s="99" t="str">
        <f>IFERROR(IF(VLOOKUP($A220,'Annex 2 Designated EHV charges'!$D:$O,11,FALSE)=0,"",VLOOKUP($A220,'Annex 2 Designated EHV charges'!$D:$O,11,FALSE)),"")</f>
        <v/>
      </c>
      <c r="G220" s="100" t="str">
        <f>IFERROR(IF(VLOOKUP($A220,'Annex 2 Designated EHV charges'!$D:$O,12,FALSE)=0,"",VLOOKUP($A220,'Annex 2 Designated EHV charges'!$D:$O,12,FALSE)),"")</f>
        <v/>
      </c>
      <c r="H220" s="100" t="str">
        <f>IFERROR(IF(VLOOKUP($A220,'Annex 2 Designated EHV charges'!$D:$P,13,FALSE)=0,"",VLOOKUP($A220,'Annex 2 Designated EHV charges'!$D:$P,13,FALSE)),"")</f>
        <v/>
      </c>
    </row>
    <row r="221" spans="1:8" x14ac:dyDescent="0.2">
      <c r="A221" s="97" t="str">
        <f t="array" ref="A221">IFERROR(INDEX('Annex 2 Designated EHV charges'!$D$11:$D$260, MATCH(0, IF(ISBLANK('Annex 2 Designated EHV charges'!$D$11:$D$260),1, COUNTIF(A$4:$A220, 'Annex 2 Designated EHV charges'!$D$11:$D$260)),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charges'!$D:$O,10,FALSE)=0,"",VLOOKUP($A221,'Annex 2 Designated EHV charges'!$D:$O,10,FALSE)),"")</f>
        <v/>
      </c>
      <c r="F221" s="99" t="str">
        <f>IFERROR(IF(VLOOKUP($A221,'Annex 2 Designated EHV charges'!$D:$O,11,FALSE)=0,"",VLOOKUP($A221,'Annex 2 Designated EHV charges'!$D:$O,11,FALSE)),"")</f>
        <v/>
      </c>
      <c r="G221" s="100" t="str">
        <f>IFERROR(IF(VLOOKUP($A221,'Annex 2 Designated EHV charges'!$D:$O,12,FALSE)=0,"",VLOOKUP($A221,'Annex 2 Designated EHV charges'!$D:$O,12,FALSE)),"")</f>
        <v/>
      </c>
      <c r="H221" s="100" t="str">
        <f>IFERROR(IF(VLOOKUP($A221,'Annex 2 Designated EHV charges'!$D:$P,13,FALSE)=0,"",VLOOKUP($A221,'Annex 2 Designated EHV charges'!$D:$P,13,FALSE)),"")</f>
        <v/>
      </c>
    </row>
    <row r="222" spans="1:8" x14ac:dyDescent="0.2">
      <c r="A222" s="97" t="str">
        <f t="array" ref="A222">IFERROR(INDEX('Annex 2 Designated EHV charges'!$D$11:$D$260, MATCH(0, IF(ISBLANK('Annex 2 Designated EHV charges'!$D$11:$D$260),1, COUNTIF(A$4:$A221, 'Annex 2 Designated EHV charges'!$D$11:$D$260)),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charges'!$D:$O,10,FALSE)=0,"",VLOOKUP($A222,'Annex 2 Designated EHV charges'!$D:$O,10,FALSE)),"")</f>
        <v/>
      </c>
      <c r="F222" s="99" t="str">
        <f>IFERROR(IF(VLOOKUP($A222,'Annex 2 Designated EHV charges'!$D:$O,11,FALSE)=0,"",VLOOKUP($A222,'Annex 2 Designated EHV charges'!$D:$O,11,FALSE)),"")</f>
        <v/>
      </c>
      <c r="G222" s="100" t="str">
        <f>IFERROR(IF(VLOOKUP($A222,'Annex 2 Designated EHV charges'!$D:$O,12,FALSE)=0,"",VLOOKUP($A222,'Annex 2 Designated EHV charges'!$D:$O,12,FALSE)),"")</f>
        <v/>
      </c>
      <c r="H222" s="100" t="str">
        <f>IFERROR(IF(VLOOKUP($A222,'Annex 2 Designated EHV charges'!$D:$P,13,FALSE)=0,"",VLOOKUP($A222,'Annex 2 Designated EHV charges'!$D:$P,13,FALSE)),"")</f>
        <v/>
      </c>
    </row>
    <row r="223" spans="1:8" x14ac:dyDescent="0.2">
      <c r="A223" s="97" t="str">
        <f t="array" ref="A223">IFERROR(INDEX('Annex 2 Designated EHV charges'!$D$11:$D$260, MATCH(0, IF(ISBLANK('Annex 2 Designated EHV charges'!$D$11:$D$260),1, COUNTIF(A$4:$A222, 'Annex 2 Designated EHV charges'!$D$11:$D$260)),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charges'!$D:$O,10,FALSE)=0,"",VLOOKUP($A223,'Annex 2 Designated EHV charges'!$D:$O,10,FALSE)),"")</f>
        <v/>
      </c>
      <c r="F223" s="99" t="str">
        <f>IFERROR(IF(VLOOKUP($A223,'Annex 2 Designated EHV charges'!$D:$O,11,FALSE)=0,"",VLOOKUP($A223,'Annex 2 Designated EHV charges'!$D:$O,11,FALSE)),"")</f>
        <v/>
      </c>
      <c r="G223" s="100" t="str">
        <f>IFERROR(IF(VLOOKUP($A223,'Annex 2 Designated EHV charges'!$D:$O,12,FALSE)=0,"",VLOOKUP($A223,'Annex 2 Designated EHV charges'!$D:$O,12,FALSE)),"")</f>
        <v/>
      </c>
      <c r="H223" s="100" t="str">
        <f>IFERROR(IF(VLOOKUP($A223,'Annex 2 Designated EHV charges'!$D:$P,13,FALSE)=0,"",VLOOKUP($A223,'Annex 2 Designated EHV charges'!$D:$P,13,FALSE)),"")</f>
        <v/>
      </c>
    </row>
    <row r="224" spans="1:8" x14ac:dyDescent="0.2">
      <c r="A224" s="97" t="str">
        <f t="array" ref="A224">IFERROR(INDEX('Annex 2 Designated EHV charges'!$D$11:$D$260, MATCH(0, IF(ISBLANK('Annex 2 Designated EHV charges'!$D$11:$D$260),1, COUNTIF(A$4:$A223, 'Annex 2 Designated EHV charges'!$D$11:$D$260)),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charges'!$D:$O,10,FALSE)=0,"",VLOOKUP($A224,'Annex 2 Designated EHV charges'!$D:$O,10,FALSE)),"")</f>
        <v/>
      </c>
      <c r="F224" s="99" t="str">
        <f>IFERROR(IF(VLOOKUP($A224,'Annex 2 Designated EHV charges'!$D:$O,11,FALSE)=0,"",VLOOKUP($A224,'Annex 2 Designated EHV charges'!$D:$O,11,FALSE)),"")</f>
        <v/>
      </c>
      <c r="G224" s="100" t="str">
        <f>IFERROR(IF(VLOOKUP($A224,'Annex 2 Designated EHV charges'!$D:$O,12,FALSE)=0,"",VLOOKUP($A224,'Annex 2 Designated EHV charges'!$D:$O,12,FALSE)),"")</f>
        <v/>
      </c>
      <c r="H224" s="100" t="str">
        <f>IFERROR(IF(VLOOKUP($A224,'Annex 2 Designated EHV charges'!$D:$P,13,FALSE)=0,"",VLOOKUP($A224,'Annex 2 Designated EHV charges'!$D:$P,13,FALSE)),"")</f>
        <v/>
      </c>
    </row>
    <row r="225" spans="1:8" x14ac:dyDescent="0.2">
      <c r="A225" s="97" t="str">
        <f t="array" ref="A225">IFERROR(INDEX('Annex 2 Designated EHV charges'!$D$11:$D$260, MATCH(0, IF(ISBLANK('Annex 2 Designated EHV charges'!$D$11:$D$260),1, COUNTIF(A$4:$A224, 'Annex 2 Designated EHV charges'!$D$11:$D$260)),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charges'!$D:$O,10,FALSE)=0,"",VLOOKUP($A225,'Annex 2 Designated EHV charges'!$D:$O,10,FALSE)),"")</f>
        <v/>
      </c>
      <c r="F225" s="99" t="str">
        <f>IFERROR(IF(VLOOKUP($A225,'Annex 2 Designated EHV charges'!$D:$O,11,FALSE)=0,"",VLOOKUP($A225,'Annex 2 Designated EHV charges'!$D:$O,11,FALSE)),"")</f>
        <v/>
      </c>
      <c r="G225" s="100" t="str">
        <f>IFERROR(IF(VLOOKUP($A225,'Annex 2 Designated EHV charges'!$D:$O,12,FALSE)=0,"",VLOOKUP($A225,'Annex 2 Designated EHV charges'!$D:$O,12,FALSE)),"")</f>
        <v/>
      </c>
      <c r="H225" s="100" t="str">
        <f>IFERROR(IF(VLOOKUP($A225,'Annex 2 Designated EHV charges'!$D:$P,13,FALSE)=0,"",VLOOKUP($A225,'Annex 2 Designated EHV charges'!$D:$P,13,FALSE)),"")</f>
        <v/>
      </c>
    </row>
    <row r="226" spans="1:8" x14ac:dyDescent="0.2">
      <c r="A226" s="97" t="str">
        <f t="array" ref="A226">IFERROR(INDEX('Annex 2 Designated EHV charges'!$D$11:$D$260, MATCH(0, IF(ISBLANK('Annex 2 Designated EHV charges'!$D$11:$D$260),1, COUNTIF(A$4:$A225, 'Annex 2 Designated EHV charges'!$D$11:$D$260)),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charges'!$D:$O,10,FALSE)=0,"",VLOOKUP($A226,'Annex 2 Designated EHV charges'!$D:$O,10,FALSE)),"")</f>
        <v/>
      </c>
      <c r="F226" s="99" t="str">
        <f>IFERROR(IF(VLOOKUP($A226,'Annex 2 Designated EHV charges'!$D:$O,11,FALSE)=0,"",VLOOKUP($A226,'Annex 2 Designated EHV charges'!$D:$O,11,FALSE)),"")</f>
        <v/>
      </c>
      <c r="G226" s="100" t="str">
        <f>IFERROR(IF(VLOOKUP($A226,'Annex 2 Designated EHV charges'!$D:$O,12,FALSE)=0,"",VLOOKUP($A226,'Annex 2 Designated EHV charges'!$D:$O,12,FALSE)),"")</f>
        <v/>
      </c>
      <c r="H226" s="100" t="str">
        <f>IFERROR(IF(VLOOKUP($A226,'Annex 2 Designated EHV charges'!$D:$P,13,FALSE)=0,"",VLOOKUP($A226,'Annex 2 Designated EHV charges'!$D:$P,13,FALSE)),"")</f>
        <v/>
      </c>
    </row>
    <row r="227" spans="1:8" x14ac:dyDescent="0.2">
      <c r="A227" s="97" t="str">
        <f t="array" ref="A227">IFERROR(INDEX('Annex 2 Designated EHV charges'!$D$11:$D$260, MATCH(0, IF(ISBLANK('Annex 2 Designated EHV charges'!$D$11:$D$260),1, COUNTIF(A$4:$A226, 'Annex 2 Designated EHV charges'!$D$11:$D$260)),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charges'!$D:$O,10,FALSE)=0,"",VLOOKUP($A227,'Annex 2 Designated EHV charges'!$D:$O,10,FALSE)),"")</f>
        <v/>
      </c>
      <c r="F227" s="99" t="str">
        <f>IFERROR(IF(VLOOKUP($A227,'Annex 2 Designated EHV charges'!$D:$O,11,FALSE)=0,"",VLOOKUP($A227,'Annex 2 Designated EHV charges'!$D:$O,11,FALSE)),"")</f>
        <v/>
      </c>
      <c r="G227" s="100" t="str">
        <f>IFERROR(IF(VLOOKUP($A227,'Annex 2 Designated EHV charges'!$D:$O,12,FALSE)=0,"",VLOOKUP($A227,'Annex 2 Designated EHV charges'!$D:$O,12,FALSE)),"")</f>
        <v/>
      </c>
      <c r="H227" s="100" t="str">
        <f>IFERROR(IF(VLOOKUP($A227,'Annex 2 Designated EHV charges'!$D:$P,13,FALSE)=0,"",VLOOKUP($A227,'Annex 2 Designated EHV charges'!$D:$P,13,FALSE)),"")</f>
        <v/>
      </c>
    </row>
    <row r="228" spans="1:8" x14ac:dyDescent="0.2">
      <c r="A228" s="97" t="str">
        <f t="array" ref="A228">IFERROR(INDEX('Annex 2 Designated EHV charges'!$D$11:$D$260, MATCH(0, IF(ISBLANK('Annex 2 Designated EHV charges'!$D$11:$D$260),1, COUNTIF(A$4:$A227, 'Annex 2 Designated EHV charges'!$D$11:$D$260)),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charges'!$D:$O,10,FALSE)=0,"",VLOOKUP($A228,'Annex 2 Designated EHV charges'!$D:$O,10,FALSE)),"")</f>
        <v/>
      </c>
      <c r="F228" s="99" t="str">
        <f>IFERROR(IF(VLOOKUP($A228,'Annex 2 Designated EHV charges'!$D:$O,11,FALSE)=0,"",VLOOKUP($A228,'Annex 2 Designated EHV charges'!$D:$O,11,FALSE)),"")</f>
        <v/>
      </c>
      <c r="G228" s="100" t="str">
        <f>IFERROR(IF(VLOOKUP($A228,'Annex 2 Designated EHV charges'!$D:$O,12,FALSE)=0,"",VLOOKUP($A228,'Annex 2 Designated EHV charges'!$D:$O,12,FALSE)),"")</f>
        <v/>
      </c>
      <c r="H228" s="100" t="str">
        <f>IFERROR(IF(VLOOKUP($A228,'Annex 2 Designated EHV charges'!$D:$P,13,FALSE)=0,"",VLOOKUP($A228,'Annex 2 Designated EHV charges'!$D:$P,13,FALSE)),"")</f>
        <v/>
      </c>
    </row>
    <row r="229" spans="1:8" x14ac:dyDescent="0.2">
      <c r="A229" s="97" t="str">
        <f t="array" ref="A229">IFERROR(INDEX('Annex 2 Designated EHV charges'!$D$11:$D$260, MATCH(0, IF(ISBLANK('Annex 2 Designated EHV charges'!$D$11:$D$260),1, COUNTIF(A$4:$A228, 'Annex 2 Designated EHV charges'!$D$11:$D$260)),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charges'!$D:$O,10,FALSE)=0,"",VLOOKUP($A229,'Annex 2 Designated EHV charges'!$D:$O,10,FALSE)),"")</f>
        <v/>
      </c>
      <c r="F229" s="99" t="str">
        <f>IFERROR(IF(VLOOKUP($A229,'Annex 2 Designated EHV charges'!$D:$O,11,FALSE)=0,"",VLOOKUP($A229,'Annex 2 Designated EHV charges'!$D:$O,11,FALSE)),"")</f>
        <v/>
      </c>
      <c r="G229" s="100" t="str">
        <f>IFERROR(IF(VLOOKUP($A229,'Annex 2 Designated EHV charges'!$D:$O,12,FALSE)=0,"",VLOOKUP($A229,'Annex 2 Designated EHV charges'!$D:$O,12,FALSE)),"")</f>
        <v/>
      </c>
      <c r="H229" s="100" t="str">
        <f>IFERROR(IF(VLOOKUP($A229,'Annex 2 Designated EHV charges'!$D:$P,13,FALSE)=0,"",VLOOKUP($A229,'Annex 2 Designated EHV charges'!$D:$P,13,FALSE)),"")</f>
        <v/>
      </c>
    </row>
    <row r="230" spans="1:8" x14ac:dyDescent="0.2">
      <c r="A230" s="97" t="str">
        <f t="array" ref="A230">IFERROR(INDEX('Annex 2 Designated EHV charges'!$D$11:$D$260, MATCH(0, IF(ISBLANK('Annex 2 Designated EHV charges'!$D$11:$D$260),1, COUNTIF(A$4:$A229, 'Annex 2 Designated EHV charges'!$D$11:$D$260)),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charges'!$D:$O,10,FALSE)=0,"",VLOOKUP($A230,'Annex 2 Designated EHV charges'!$D:$O,10,FALSE)),"")</f>
        <v/>
      </c>
      <c r="F230" s="99" t="str">
        <f>IFERROR(IF(VLOOKUP($A230,'Annex 2 Designated EHV charges'!$D:$O,11,FALSE)=0,"",VLOOKUP($A230,'Annex 2 Designated EHV charges'!$D:$O,11,FALSE)),"")</f>
        <v/>
      </c>
      <c r="G230" s="100" t="str">
        <f>IFERROR(IF(VLOOKUP($A230,'Annex 2 Designated EHV charges'!$D:$O,12,FALSE)=0,"",VLOOKUP($A230,'Annex 2 Designated EHV charges'!$D:$O,12,FALSE)),"")</f>
        <v/>
      </c>
      <c r="H230" s="100" t="str">
        <f>IFERROR(IF(VLOOKUP($A230,'Annex 2 Designated EHV charges'!$D:$P,13,FALSE)=0,"",VLOOKUP($A230,'Annex 2 Designated EHV charges'!$D:$P,13,FALSE)),"")</f>
        <v/>
      </c>
    </row>
    <row r="231" spans="1:8" x14ac:dyDescent="0.2">
      <c r="A231" s="97" t="str">
        <f t="array" ref="A231">IFERROR(INDEX('Annex 2 Designated EHV charges'!$D$11:$D$260, MATCH(0, IF(ISBLANK('Annex 2 Designated EHV charges'!$D$11:$D$260),1, COUNTIF(A$4:$A230, 'Annex 2 Designated EHV charges'!$D$11:$D$260)),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charges'!$D:$O,10,FALSE)=0,"",VLOOKUP($A231,'Annex 2 Designated EHV charges'!$D:$O,10,FALSE)),"")</f>
        <v/>
      </c>
      <c r="F231" s="99" t="str">
        <f>IFERROR(IF(VLOOKUP($A231,'Annex 2 Designated EHV charges'!$D:$O,11,FALSE)=0,"",VLOOKUP($A231,'Annex 2 Designated EHV charges'!$D:$O,11,FALSE)),"")</f>
        <v/>
      </c>
      <c r="G231" s="100" t="str">
        <f>IFERROR(IF(VLOOKUP($A231,'Annex 2 Designated EHV charges'!$D:$O,12,FALSE)=0,"",VLOOKUP($A231,'Annex 2 Designated EHV charges'!$D:$O,12,FALSE)),"")</f>
        <v/>
      </c>
      <c r="H231" s="100" t="str">
        <f>IFERROR(IF(VLOOKUP($A231,'Annex 2 Designated EHV charges'!$D:$P,13,FALSE)=0,"",VLOOKUP($A231,'Annex 2 Designated EHV charges'!$D:$P,13,FALSE)),"")</f>
        <v/>
      </c>
    </row>
    <row r="232" spans="1:8" x14ac:dyDescent="0.2">
      <c r="A232" s="97" t="str">
        <f t="array" ref="A232">IFERROR(INDEX('Annex 2 Designated EHV charges'!$D$11:$D$260, MATCH(0, IF(ISBLANK('Annex 2 Designated EHV charges'!$D$11:$D$260),1, COUNTIF(A$4:$A231, 'Annex 2 Designated EHV charges'!$D$11:$D$260)),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charges'!$D:$O,10,FALSE)=0,"",VLOOKUP($A232,'Annex 2 Designated EHV charges'!$D:$O,10,FALSE)),"")</f>
        <v/>
      </c>
      <c r="F232" s="99" t="str">
        <f>IFERROR(IF(VLOOKUP($A232,'Annex 2 Designated EHV charges'!$D:$O,11,FALSE)=0,"",VLOOKUP($A232,'Annex 2 Designated EHV charges'!$D:$O,11,FALSE)),"")</f>
        <v/>
      </c>
      <c r="G232" s="100" t="str">
        <f>IFERROR(IF(VLOOKUP($A232,'Annex 2 Designated EHV charges'!$D:$O,12,FALSE)=0,"",VLOOKUP($A232,'Annex 2 Designated EHV charges'!$D:$O,12,FALSE)),"")</f>
        <v/>
      </c>
      <c r="H232" s="100" t="str">
        <f>IFERROR(IF(VLOOKUP($A232,'Annex 2 Designated EHV charges'!$D:$P,13,FALSE)=0,"",VLOOKUP($A232,'Annex 2 Designated EHV charges'!$D:$P,13,FALSE)),"")</f>
        <v/>
      </c>
    </row>
    <row r="233" spans="1:8" x14ac:dyDescent="0.2">
      <c r="A233" s="97" t="str">
        <f t="array" ref="A233">IFERROR(INDEX('Annex 2 Designated EHV charges'!$D$11:$D$260, MATCH(0, IF(ISBLANK('Annex 2 Designated EHV charges'!$D$11:$D$260),1, COUNTIF(A$4:$A232, 'Annex 2 Designated EHV charges'!$D$11:$D$260)),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charges'!$D:$O,10,FALSE)=0,"",VLOOKUP($A233,'Annex 2 Designated EHV charges'!$D:$O,10,FALSE)),"")</f>
        <v/>
      </c>
      <c r="F233" s="99" t="str">
        <f>IFERROR(IF(VLOOKUP($A233,'Annex 2 Designated EHV charges'!$D:$O,11,FALSE)=0,"",VLOOKUP($A233,'Annex 2 Designated EHV charges'!$D:$O,11,FALSE)),"")</f>
        <v/>
      </c>
      <c r="G233" s="100" t="str">
        <f>IFERROR(IF(VLOOKUP($A233,'Annex 2 Designated EHV charges'!$D:$O,12,FALSE)=0,"",VLOOKUP($A233,'Annex 2 Designated EHV charges'!$D:$O,12,FALSE)),"")</f>
        <v/>
      </c>
      <c r="H233" s="100" t="str">
        <f>IFERROR(IF(VLOOKUP($A233,'Annex 2 Designated EHV charges'!$D:$P,13,FALSE)=0,"",VLOOKUP($A233,'Annex 2 Designated EHV charges'!$D:$P,13,FALSE)),"")</f>
        <v/>
      </c>
    </row>
    <row r="234" spans="1:8" x14ac:dyDescent="0.2">
      <c r="A234" s="97" t="str">
        <f t="array" ref="A234">IFERROR(INDEX('Annex 2 Designated EHV charges'!$D$11:$D$260, MATCH(0, IF(ISBLANK('Annex 2 Designated EHV charges'!$D$11:$D$260),1, COUNTIF(A$4:$A233, 'Annex 2 Designated EHV charges'!$D$11:$D$260)),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charges'!$D:$O,10,FALSE)=0,"",VLOOKUP($A234,'Annex 2 Designated EHV charges'!$D:$O,10,FALSE)),"")</f>
        <v/>
      </c>
      <c r="F234" s="99" t="str">
        <f>IFERROR(IF(VLOOKUP($A234,'Annex 2 Designated EHV charges'!$D:$O,11,FALSE)=0,"",VLOOKUP($A234,'Annex 2 Designated EHV charges'!$D:$O,11,FALSE)),"")</f>
        <v/>
      </c>
      <c r="G234" s="100" t="str">
        <f>IFERROR(IF(VLOOKUP($A234,'Annex 2 Designated EHV charges'!$D:$O,12,FALSE)=0,"",VLOOKUP($A234,'Annex 2 Designated EHV charges'!$D:$O,12,FALSE)),"")</f>
        <v/>
      </c>
      <c r="H234" s="100" t="str">
        <f>IFERROR(IF(VLOOKUP($A234,'Annex 2 Designated EHV charges'!$D:$P,13,FALSE)=0,"",VLOOKUP($A234,'Annex 2 Designated EHV charges'!$D:$P,13,FALSE)),"")</f>
        <v/>
      </c>
    </row>
    <row r="235" spans="1:8" x14ac:dyDescent="0.2">
      <c r="A235" s="97" t="str">
        <f t="array" ref="A235">IFERROR(INDEX('Annex 2 Designated EHV charges'!$D$11:$D$260, MATCH(0, IF(ISBLANK('Annex 2 Designated EHV charges'!$D$11:$D$260),1, COUNTIF(A$4:$A234, 'Annex 2 Designated EHV charges'!$D$11:$D$260)),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charges'!$D:$O,10,FALSE)=0,"",VLOOKUP($A235,'Annex 2 Designated EHV charges'!$D:$O,10,FALSE)),"")</f>
        <v/>
      </c>
      <c r="F235" s="99" t="str">
        <f>IFERROR(IF(VLOOKUP($A235,'Annex 2 Designated EHV charges'!$D:$O,11,FALSE)=0,"",VLOOKUP($A235,'Annex 2 Designated EHV charges'!$D:$O,11,FALSE)),"")</f>
        <v/>
      </c>
      <c r="G235" s="100" t="str">
        <f>IFERROR(IF(VLOOKUP($A235,'Annex 2 Designated EHV charges'!$D:$O,12,FALSE)=0,"",VLOOKUP($A235,'Annex 2 Designated EHV charges'!$D:$O,12,FALSE)),"")</f>
        <v/>
      </c>
      <c r="H235" s="100" t="str">
        <f>IFERROR(IF(VLOOKUP($A235,'Annex 2 Designated EHV charges'!$D:$P,13,FALSE)=0,"",VLOOKUP($A235,'Annex 2 Designated EHV charges'!$D:$P,13,FALSE)),"")</f>
        <v/>
      </c>
    </row>
    <row r="236" spans="1:8" x14ac:dyDescent="0.2">
      <c r="A236" s="97" t="str">
        <f t="array" ref="A236">IFERROR(INDEX('Annex 2 Designated EHV charges'!$D$11:$D$260, MATCH(0, IF(ISBLANK('Annex 2 Designated EHV charges'!$D$11:$D$260),1, COUNTIF(A$4:$A235, 'Annex 2 Designated EHV charges'!$D$11:$D$260)),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charges'!$D:$O,10,FALSE)=0,"",VLOOKUP($A236,'Annex 2 Designated EHV charges'!$D:$O,10,FALSE)),"")</f>
        <v/>
      </c>
      <c r="F236" s="99" t="str">
        <f>IFERROR(IF(VLOOKUP($A236,'Annex 2 Designated EHV charges'!$D:$O,11,FALSE)=0,"",VLOOKUP($A236,'Annex 2 Designated EHV charges'!$D:$O,11,FALSE)),"")</f>
        <v/>
      </c>
      <c r="G236" s="100" t="str">
        <f>IFERROR(IF(VLOOKUP($A236,'Annex 2 Designated EHV charges'!$D:$O,12,FALSE)=0,"",VLOOKUP($A236,'Annex 2 Designated EHV charges'!$D:$O,12,FALSE)),"")</f>
        <v/>
      </c>
      <c r="H236" s="100" t="str">
        <f>IFERROR(IF(VLOOKUP($A236,'Annex 2 Designated EHV charges'!$D:$P,13,FALSE)=0,"",VLOOKUP($A236,'Annex 2 Designated EHV charges'!$D:$P,13,FALSE)),"")</f>
        <v/>
      </c>
    </row>
    <row r="237" spans="1:8" x14ac:dyDescent="0.2">
      <c r="A237" s="97" t="str">
        <f t="array" ref="A237">IFERROR(INDEX('Annex 2 Designated EHV charges'!$D$11:$D$260, MATCH(0, IF(ISBLANK('Annex 2 Designated EHV charges'!$D$11:$D$260),1, COUNTIF(A$4:$A236, 'Annex 2 Designated EHV charges'!$D$11:$D$260)),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charges'!$D:$O,10,FALSE)=0,"",VLOOKUP($A237,'Annex 2 Designated EHV charges'!$D:$O,10,FALSE)),"")</f>
        <v/>
      </c>
      <c r="F237" s="99" t="str">
        <f>IFERROR(IF(VLOOKUP($A237,'Annex 2 Designated EHV charges'!$D:$O,11,FALSE)=0,"",VLOOKUP($A237,'Annex 2 Designated EHV charges'!$D:$O,11,FALSE)),"")</f>
        <v/>
      </c>
      <c r="G237" s="100" t="str">
        <f>IFERROR(IF(VLOOKUP($A237,'Annex 2 Designated EHV charges'!$D:$O,12,FALSE)=0,"",VLOOKUP($A237,'Annex 2 Designated EHV charges'!$D:$O,12,FALSE)),"")</f>
        <v/>
      </c>
      <c r="H237" s="100" t="str">
        <f>IFERROR(IF(VLOOKUP($A237,'Annex 2 Designated EHV charges'!$D:$P,13,FALSE)=0,"",VLOOKUP($A237,'Annex 2 Designated EHV charges'!$D:$P,13,FALSE)),"")</f>
        <v/>
      </c>
    </row>
    <row r="238" spans="1:8" x14ac:dyDescent="0.2">
      <c r="A238" s="97" t="str">
        <f t="array" ref="A238">IFERROR(INDEX('Annex 2 Designated EHV charges'!$D$11:$D$260, MATCH(0, IF(ISBLANK('Annex 2 Designated EHV charges'!$D$11:$D$260),1, COUNTIF(A$4:$A237, 'Annex 2 Designated EHV charges'!$D$11:$D$260)),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charges'!$D:$O,10,FALSE)=0,"",VLOOKUP($A238,'Annex 2 Designated EHV charges'!$D:$O,10,FALSE)),"")</f>
        <v/>
      </c>
      <c r="F238" s="99" t="str">
        <f>IFERROR(IF(VLOOKUP($A238,'Annex 2 Designated EHV charges'!$D:$O,11,FALSE)=0,"",VLOOKUP($A238,'Annex 2 Designated EHV charges'!$D:$O,11,FALSE)),"")</f>
        <v/>
      </c>
      <c r="G238" s="100" t="str">
        <f>IFERROR(IF(VLOOKUP($A238,'Annex 2 Designated EHV charges'!$D:$O,12,FALSE)=0,"",VLOOKUP($A238,'Annex 2 Designated EHV charges'!$D:$O,12,FALSE)),"")</f>
        <v/>
      </c>
      <c r="H238" s="100" t="str">
        <f>IFERROR(IF(VLOOKUP($A238,'Annex 2 Designated EHV charges'!$D:$P,13,FALSE)=0,"",VLOOKUP($A238,'Annex 2 Designated EHV charges'!$D:$P,13,FALSE)),"")</f>
        <v/>
      </c>
    </row>
    <row r="239" spans="1:8" x14ac:dyDescent="0.2">
      <c r="A239" s="97" t="str">
        <f t="array" ref="A239">IFERROR(INDEX('Annex 2 Designated EHV charges'!$D$11:$D$260, MATCH(0, IF(ISBLANK('Annex 2 Designated EHV charges'!$D$11:$D$260),1, COUNTIF(A$4:$A238, 'Annex 2 Designated EHV charges'!$D$11:$D$260)),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charges'!$D:$O,10,FALSE)=0,"",VLOOKUP($A239,'Annex 2 Designated EHV charges'!$D:$O,10,FALSE)),"")</f>
        <v/>
      </c>
      <c r="F239" s="99" t="str">
        <f>IFERROR(IF(VLOOKUP($A239,'Annex 2 Designated EHV charges'!$D:$O,11,FALSE)=0,"",VLOOKUP($A239,'Annex 2 Designated EHV charges'!$D:$O,11,FALSE)),"")</f>
        <v/>
      </c>
      <c r="G239" s="100" t="str">
        <f>IFERROR(IF(VLOOKUP($A239,'Annex 2 Designated EHV charges'!$D:$O,12,FALSE)=0,"",VLOOKUP($A239,'Annex 2 Designated EHV charges'!$D:$O,12,FALSE)),"")</f>
        <v/>
      </c>
      <c r="H239" s="100" t="str">
        <f>IFERROR(IF(VLOOKUP($A239,'Annex 2 Designated EHV charges'!$D:$P,13,FALSE)=0,"",VLOOKUP($A239,'Annex 2 Designated EHV charges'!$D:$P,13,FALSE)),"")</f>
        <v/>
      </c>
    </row>
    <row r="240" spans="1:8" x14ac:dyDescent="0.2">
      <c r="A240" s="97" t="str">
        <f t="array" ref="A240">IFERROR(INDEX('Annex 2 Designated EHV charges'!$D$11:$D$260, MATCH(0, IF(ISBLANK('Annex 2 Designated EHV charges'!$D$11:$D$260),1, COUNTIF(A$4:$A239, 'Annex 2 Designated EHV charges'!$D$11:$D$260)),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charges'!$D:$O,10,FALSE)=0,"",VLOOKUP($A240,'Annex 2 Designated EHV charges'!$D:$O,10,FALSE)),"")</f>
        <v/>
      </c>
      <c r="F240" s="99" t="str">
        <f>IFERROR(IF(VLOOKUP($A240,'Annex 2 Designated EHV charges'!$D:$O,11,FALSE)=0,"",VLOOKUP($A240,'Annex 2 Designated EHV charges'!$D:$O,11,FALSE)),"")</f>
        <v/>
      </c>
      <c r="G240" s="100" t="str">
        <f>IFERROR(IF(VLOOKUP($A240,'Annex 2 Designated EHV charges'!$D:$O,12,FALSE)=0,"",VLOOKUP($A240,'Annex 2 Designated EHV charges'!$D:$O,12,FALSE)),"")</f>
        <v/>
      </c>
      <c r="H240" s="100" t="str">
        <f>IFERROR(IF(VLOOKUP($A240,'Annex 2 Designated EHV charges'!$D:$P,13,FALSE)=0,"",VLOOKUP($A240,'Annex 2 Designated EHV charges'!$D:$P,13,FALSE)),"")</f>
        <v/>
      </c>
    </row>
    <row r="241" spans="1:8" x14ac:dyDescent="0.2">
      <c r="A241" s="97" t="str">
        <f t="array" ref="A241">IFERROR(INDEX('Annex 2 Designated EHV charges'!$D$11:$D$260, MATCH(0, IF(ISBLANK('Annex 2 Designated EHV charges'!$D$11:$D$260),1, COUNTIF(A$4:$A240, 'Annex 2 Designated EHV charges'!$D$11:$D$260)),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charges'!$D:$O,10,FALSE)=0,"",VLOOKUP($A241,'Annex 2 Designated EHV charges'!$D:$O,10,FALSE)),"")</f>
        <v/>
      </c>
      <c r="F241" s="99" t="str">
        <f>IFERROR(IF(VLOOKUP($A241,'Annex 2 Designated EHV charges'!$D:$O,11,FALSE)=0,"",VLOOKUP($A241,'Annex 2 Designated EHV charges'!$D:$O,11,FALSE)),"")</f>
        <v/>
      </c>
      <c r="G241" s="100" t="str">
        <f>IFERROR(IF(VLOOKUP($A241,'Annex 2 Designated EHV charges'!$D:$O,12,FALSE)=0,"",VLOOKUP($A241,'Annex 2 Designated EHV charges'!$D:$O,12,FALSE)),"")</f>
        <v/>
      </c>
      <c r="H241" s="100" t="str">
        <f>IFERROR(IF(VLOOKUP($A241,'Annex 2 Designated EHV charges'!$D:$P,13,FALSE)=0,"",VLOOKUP($A241,'Annex 2 Designated EHV charges'!$D:$P,13,FALSE)),"")</f>
        <v/>
      </c>
    </row>
    <row r="242" spans="1:8" x14ac:dyDescent="0.2">
      <c r="A242" s="97" t="str">
        <f t="array" ref="A242">IFERROR(INDEX('Annex 2 Designated EHV charges'!$D$11:$D$260, MATCH(0, IF(ISBLANK('Annex 2 Designated EHV charges'!$D$11:$D$260),1, COUNTIF(A$4:$A241, 'Annex 2 Designated EHV charges'!$D$11:$D$260)),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charges'!$D:$O,10,FALSE)=0,"",VLOOKUP($A242,'Annex 2 Designated EHV charges'!$D:$O,10,FALSE)),"")</f>
        <v/>
      </c>
      <c r="F242" s="99" t="str">
        <f>IFERROR(IF(VLOOKUP($A242,'Annex 2 Designated EHV charges'!$D:$O,11,FALSE)=0,"",VLOOKUP($A242,'Annex 2 Designated EHV charges'!$D:$O,11,FALSE)),"")</f>
        <v/>
      </c>
      <c r="G242" s="100" t="str">
        <f>IFERROR(IF(VLOOKUP($A242,'Annex 2 Designated EHV charges'!$D:$O,12,FALSE)=0,"",VLOOKUP($A242,'Annex 2 Designated EHV charges'!$D:$O,12,FALSE)),"")</f>
        <v/>
      </c>
      <c r="H242" s="100" t="str">
        <f>IFERROR(IF(VLOOKUP($A242,'Annex 2 Designated EHV charges'!$D:$P,13,FALSE)=0,"",VLOOKUP($A242,'Annex 2 Designated EHV charges'!$D:$P,13,FALSE)),"")</f>
        <v/>
      </c>
    </row>
    <row r="243" spans="1:8" x14ac:dyDescent="0.2">
      <c r="A243" s="97" t="str">
        <f t="array" ref="A243">IFERROR(INDEX('Annex 2 Designated EHV charges'!$D$11:$D$260, MATCH(0, IF(ISBLANK('Annex 2 Designated EHV charges'!$D$11:$D$260),1, COUNTIF(A$4:$A242, 'Annex 2 Designated EHV charges'!$D$11:$D$260)),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charges'!$D:$O,10,FALSE)=0,"",VLOOKUP($A243,'Annex 2 Designated EHV charges'!$D:$O,10,FALSE)),"")</f>
        <v/>
      </c>
      <c r="F243" s="99" t="str">
        <f>IFERROR(IF(VLOOKUP($A243,'Annex 2 Designated EHV charges'!$D:$O,11,FALSE)=0,"",VLOOKUP($A243,'Annex 2 Designated EHV charges'!$D:$O,11,FALSE)),"")</f>
        <v/>
      </c>
      <c r="G243" s="100" t="str">
        <f>IFERROR(IF(VLOOKUP($A243,'Annex 2 Designated EHV charges'!$D:$O,12,FALSE)=0,"",VLOOKUP($A243,'Annex 2 Designated EHV charges'!$D:$O,12,FALSE)),"")</f>
        <v/>
      </c>
      <c r="H243" s="100" t="str">
        <f>IFERROR(IF(VLOOKUP($A243,'Annex 2 Designated EHV charges'!$D:$P,13,FALSE)=0,"",VLOOKUP($A243,'Annex 2 Designated EHV charges'!$D:$P,13,FALSE)),"")</f>
        <v/>
      </c>
    </row>
    <row r="244" spans="1:8" x14ac:dyDescent="0.2">
      <c r="A244" s="97" t="str">
        <f t="array" ref="A244">IFERROR(INDEX('Annex 2 Designated EHV charges'!$D$11:$D$260, MATCH(0, IF(ISBLANK('Annex 2 Designated EHV charges'!$D$11:$D$260),1, COUNTIF(A$4:$A243, 'Annex 2 Designated EHV charges'!$D$11:$D$260)),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charges'!$D:$O,10,FALSE)=0,"",VLOOKUP($A244,'Annex 2 Designated EHV charges'!$D:$O,10,FALSE)),"")</f>
        <v/>
      </c>
      <c r="F244" s="99" t="str">
        <f>IFERROR(IF(VLOOKUP($A244,'Annex 2 Designated EHV charges'!$D:$O,11,FALSE)=0,"",VLOOKUP($A244,'Annex 2 Designated EHV charges'!$D:$O,11,FALSE)),"")</f>
        <v/>
      </c>
      <c r="G244" s="100" t="str">
        <f>IFERROR(IF(VLOOKUP($A244,'Annex 2 Designated EHV charges'!$D:$O,12,FALSE)=0,"",VLOOKUP($A244,'Annex 2 Designated EHV charges'!$D:$O,12,FALSE)),"")</f>
        <v/>
      </c>
      <c r="H244" s="100" t="str">
        <f>IFERROR(IF(VLOOKUP($A244,'Annex 2 Designated EHV charges'!$D:$P,13,FALSE)=0,"",VLOOKUP($A244,'Annex 2 Designated EHV charges'!$D:$P,13,FALSE)),"")</f>
        <v/>
      </c>
    </row>
    <row r="245" spans="1:8" x14ac:dyDescent="0.2">
      <c r="A245" s="97" t="str">
        <f t="array" ref="A245">IFERROR(INDEX('Annex 2 Designated EHV charges'!$D$11:$D$260, MATCH(0, IF(ISBLANK('Annex 2 Designated EHV charges'!$D$11:$D$260),1, COUNTIF(A$4:$A244, 'Annex 2 Designated EHV charges'!$D$11:$D$260)),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charges'!$D:$O,10,FALSE)=0,"",VLOOKUP($A245,'Annex 2 Designated EHV charges'!$D:$O,10,FALSE)),"")</f>
        <v/>
      </c>
      <c r="F245" s="99" t="str">
        <f>IFERROR(IF(VLOOKUP($A245,'Annex 2 Designated EHV charges'!$D:$O,11,FALSE)=0,"",VLOOKUP($A245,'Annex 2 Designated EHV charges'!$D:$O,11,FALSE)),"")</f>
        <v/>
      </c>
      <c r="G245" s="100" t="str">
        <f>IFERROR(IF(VLOOKUP($A245,'Annex 2 Designated EHV charges'!$D:$O,12,FALSE)=0,"",VLOOKUP($A245,'Annex 2 Designated EHV charges'!$D:$O,12,FALSE)),"")</f>
        <v/>
      </c>
      <c r="H245" s="100" t="str">
        <f>IFERROR(IF(VLOOKUP($A245,'Annex 2 Designated EHV charges'!$D:$P,13,FALSE)=0,"",VLOOKUP($A245,'Annex 2 Designated EHV charges'!$D:$P,13,FALSE)),"")</f>
        <v/>
      </c>
    </row>
    <row r="246" spans="1:8" x14ac:dyDescent="0.2">
      <c r="A246" s="97" t="str">
        <f t="array" ref="A246">IFERROR(INDEX('Annex 2 Designated EHV charges'!$D$11:$D$260, MATCH(0, IF(ISBLANK('Annex 2 Designated EHV charges'!$D$11:$D$260),1, COUNTIF(A$4:$A245, 'Annex 2 Designated EHV charges'!$D$11:$D$260)),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charges'!$D:$O,10,FALSE)=0,"",VLOOKUP($A246,'Annex 2 Designated EHV charges'!$D:$O,10,FALSE)),"")</f>
        <v/>
      </c>
      <c r="F246" s="99" t="str">
        <f>IFERROR(IF(VLOOKUP($A246,'Annex 2 Designated EHV charges'!$D:$O,11,FALSE)=0,"",VLOOKUP($A246,'Annex 2 Designated EHV charges'!$D:$O,11,FALSE)),"")</f>
        <v/>
      </c>
      <c r="G246" s="100" t="str">
        <f>IFERROR(IF(VLOOKUP($A246,'Annex 2 Designated EHV charges'!$D:$O,12,FALSE)=0,"",VLOOKUP($A246,'Annex 2 Designated EHV charges'!$D:$O,12,FALSE)),"")</f>
        <v/>
      </c>
      <c r="H246" s="100" t="str">
        <f>IFERROR(IF(VLOOKUP($A246,'Annex 2 Designated EHV charges'!$D:$P,13,FALSE)=0,"",VLOOKUP($A246,'Annex 2 Designated EHV charges'!$D:$P,13,FALSE)),"")</f>
        <v/>
      </c>
    </row>
    <row r="247" spans="1:8" x14ac:dyDescent="0.2">
      <c r="A247" s="97" t="str">
        <f t="array" ref="A247">IFERROR(INDEX('Annex 2 Designated EHV charges'!$D$11:$D$260, MATCH(0, IF(ISBLANK('Annex 2 Designated EHV charges'!$D$11:$D$260),1, COUNTIF(A$4:$A246, 'Annex 2 Designated EHV charges'!$D$11:$D$260)),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charges'!$D:$O,10,FALSE)=0,"",VLOOKUP($A247,'Annex 2 Designated EHV charges'!$D:$O,10,FALSE)),"")</f>
        <v/>
      </c>
      <c r="F247" s="99" t="str">
        <f>IFERROR(IF(VLOOKUP($A247,'Annex 2 Designated EHV charges'!$D:$O,11,FALSE)=0,"",VLOOKUP($A247,'Annex 2 Designated EHV charges'!$D:$O,11,FALSE)),"")</f>
        <v/>
      </c>
      <c r="G247" s="100" t="str">
        <f>IFERROR(IF(VLOOKUP($A247,'Annex 2 Designated EHV charges'!$D:$O,12,FALSE)=0,"",VLOOKUP($A247,'Annex 2 Designated EHV charges'!$D:$O,12,FALSE)),"")</f>
        <v/>
      </c>
      <c r="H247" s="100" t="str">
        <f>IFERROR(IF(VLOOKUP($A247,'Annex 2 Designated EHV charges'!$D:$P,13,FALSE)=0,"",VLOOKUP($A247,'Annex 2 Designated EHV charges'!$D:$P,13,FALSE)),"")</f>
        <v/>
      </c>
    </row>
    <row r="248" spans="1:8" x14ac:dyDescent="0.2">
      <c r="A248" s="97" t="str">
        <f t="array" ref="A248">IFERROR(INDEX('Annex 2 Designated EHV charges'!$D$11:$D$260, MATCH(0, IF(ISBLANK('Annex 2 Designated EHV charges'!$D$11:$D$260),1, COUNTIF(A$4:$A247, 'Annex 2 Designated EHV charges'!$D$11:$D$260)),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charges'!$D:$O,10,FALSE)=0,"",VLOOKUP($A248,'Annex 2 Designated EHV charges'!$D:$O,10,FALSE)),"")</f>
        <v/>
      </c>
      <c r="F248" s="99" t="str">
        <f>IFERROR(IF(VLOOKUP($A248,'Annex 2 Designated EHV charges'!$D:$O,11,FALSE)=0,"",VLOOKUP($A248,'Annex 2 Designated EHV charges'!$D:$O,11,FALSE)),"")</f>
        <v/>
      </c>
      <c r="G248" s="100" t="str">
        <f>IFERROR(IF(VLOOKUP($A248,'Annex 2 Designated EHV charges'!$D:$O,12,FALSE)=0,"",VLOOKUP($A248,'Annex 2 Designated EHV charges'!$D:$O,12,FALSE)),"")</f>
        <v/>
      </c>
      <c r="H248" s="100" t="str">
        <f>IFERROR(IF(VLOOKUP($A248,'Annex 2 Designated EHV charges'!$D:$P,13,FALSE)=0,"",VLOOKUP($A248,'Annex 2 Designated EHV charges'!$D:$P,13,FALSE)),"")</f>
        <v/>
      </c>
    </row>
    <row r="249" spans="1:8" x14ac:dyDescent="0.2">
      <c r="A249" s="97" t="str">
        <f t="array" ref="A249">IFERROR(INDEX('Annex 2 Designated EHV charges'!$D$11:$D$260, MATCH(0, IF(ISBLANK('Annex 2 Designated EHV charges'!$D$11:$D$260),1, COUNTIF(A$4:$A248, 'Annex 2 Designated EHV charges'!$D$11:$D$260)),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charges'!$D:$O,10,FALSE)=0,"",VLOOKUP($A249,'Annex 2 Designated EHV charges'!$D:$O,10,FALSE)),"")</f>
        <v/>
      </c>
      <c r="F249" s="99" t="str">
        <f>IFERROR(IF(VLOOKUP($A249,'Annex 2 Designated EHV charges'!$D:$O,11,FALSE)=0,"",VLOOKUP($A249,'Annex 2 Designated EHV charges'!$D:$O,11,FALSE)),"")</f>
        <v/>
      </c>
      <c r="G249" s="100" t="str">
        <f>IFERROR(IF(VLOOKUP($A249,'Annex 2 Designated EHV charges'!$D:$O,12,FALSE)=0,"",VLOOKUP($A249,'Annex 2 Designated EHV charges'!$D:$O,12,FALSE)),"")</f>
        <v/>
      </c>
      <c r="H249" s="100" t="str">
        <f>IFERROR(IF(VLOOKUP($A249,'Annex 2 Designated EHV charges'!$D:$P,13,FALSE)=0,"",VLOOKUP($A249,'Annex 2 Designated EHV charges'!$D:$P,13,FALSE)),"")</f>
        <v/>
      </c>
    </row>
    <row r="250" spans="1:8" x14ac:dyDescent="0.2">
      <c r="A250" s="97" t="str">
        <f t="array" ref="A250">IFERROR(INDEX('Annex 2 Designated EHV charges'!$D$11:$D$260, MATCH(0, IF(ISBLANK('Annex 2 Designated EHV charges'!$D$11:$D$260),1, COUNTIF(A$4:$A249, 'Annex 2 Designated EHV charges'!$D$11:$D$260)),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charges'!$D:$O,10,FALSE)=0,"",VLOOKUP($A250,'Annex 2 Designated EHV charges'!$D:$O,10,FALSE)),"")</f>
        <v/>
      </c>
      <c r="F250" s="99" t="str">
        <f>IFERROR(IF(VLOOKUP($A250,'Annex 2 Designated EHV charges'!$D:$O,11,FALSE)=0,"",VLOOKUP($A250,'Annex 2 Designated EHV charges'!$D:$O,11,FALSE)),"")</f>
        <v/>
      </c>
      <c r="G250" s="100" t="str">
        <f>IFERROR(IF(VLOOKUP($A250,'Annex 2 Designated EHV charges'!$D:$O,12,FALSE)=0,"",VLOOKUP($A250,'Annex 2 Designated EHV charges'!$D:$O,12,FALSE)),"")</f>
        <v/>
      </c>
      <c r="H250" s="100" t="str">
        <f>IFERROR(IF(VLOOKUP($A250,'Annex 2 Designated EHV charges'!$D:$P,13,FALSE)=0,"",VLOOKUP($A250,'Annex 2 Designated EHV charges'!$D:$P,13,FALSE)),"")</f>
        <v/>
      </c>
    </row>
    <row r="251" spans="1:8" x14ac:dyDescent="0.2">
      <c r="A251" s="97" t="str">
        <f t="array" ref="A251">IFERROR(INDEX('Annex 2 Designated EHV charges'!$D$11:$D$260, MATCH(0, IF(ISBLANK('Annex 2 Designated EHV charges'!$D$11:$D$260),1, COUNTIF(A$4:$A250, 'Annex 2 Designated EHV charges'!$D$11:$D$260)),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charges'!$D:$O,10,FALSE)=0,"",VLOOKUP($A251,'Annex 2 Designated EHV charges'!$D:$O,10,FALSE)),"")</f>
        <v/>
      </c>
      <c r="F251" s="99" t="str">
        <f>IFERROR(IF(VLOOKUP($A251,'Annex 2 Designated EHV charges'!$D:$O,11,FALSE)=0,"",VLOOKUP($A251,'Annex 2 Designated EHV charges'!$D:$O,11,FALSE)),"")</f>
        <v/>
      </c>
      <c r="G251" s="100" t="str">
        <f>IFERROR(IF(VLOOKUP($A251,'Annex 2 Designated EHV charges'!$D:$O,12,FALSE)=0,"",VLOOKUP($A251,'Annex 2 Designated EHV charges'!$D:$O,12,FALSE)),"")</f>
        <v/>
      </c>
      <c r="H251" s="100" t="str">
        <f>IFERROR(IF(VLOOKUP($A251,'Annex 2 Designated EHV charges'!$D:$P,13,FALSE)=0,"",VLOOKUP($A251,'Annex 2 Designated EHV charges'!$D:$P,13,FALSE)),"")</f>
        <v/>
      </c>
    </row>
    <row r="252" spans="1:8" x14ac:dyDescent="0.2">
      <c r="A252" s="97" t="str">
        <f t="array" ref="A252">IFERROR(INDEX('Annex 2 Designated EHV charges'!$D$11:$D$260, MATCH(0, IF(ISBLANK('Annex 2 Designated EHV charges'!$D$11:$D$260),1, COUNTIF(A$4:$A251, 'Annex 2 Designated EHV charges'!$D$11:$D$260)),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charges'!$D:$O,10,FALSE)=0,"",VLOOKUP($A252,'Annex 2 Designated EHV charges'!$D:$O,10,FALSE)),"")</f>
        <v/>
      </c>
      <c r="F252" s="99" t="str">
        <f>IFERROR(IF(VLOOKUP($A252,'Annex 2 Designated EHV charges'!$D:$O,11,FALSE)=0,"",VLOOKUP($A252,'Annex 2 Designated EHV charges'!$D:$O,11,FALSE)),"")</f>
        <v/>
      </c>
      <c r="G252" s="100" t="str">
        <f>IFERROR(IF(VLOOKUP($A252,'Annex 2 Designated EHV charges'!$D:$O,12,FALSE)=0,"",VLOOKUP($A252,'Annex 2 Designated EHV charges'!$D:$O,12,FALSE)),"")</f>
        <v/>
      </c>
      <c r="H252" s="100" t="str">
        <f>IFERROR(IF(VLOOKUP($A252,'Annex 2 Designated EHV charges'!$D:$P,13,FALSE)=0,"",VLOOKUP($A252,'Annex 2 Designated EHV charges'!$D:$P,13,FALSE)),"")</f>
        <v/>
      </c>
    </row>
    <row r="253" spans="1:8" x14ac:dyDescent="0.2">
      <c r="A253" s="97" t="str">
        <f t="array" ref="A253">IFERROR(INDEX('Annex 2 Designated EHV charges'!$D$11:$D$260, MATCH(0, IF(ISBLANK('Annex 2 Designated EHV charges'!$D$11:$D$260),1, COUNTIF(A$4:$A252, 'Annex 2 Designated EHV charges'!$D$11:$D$260)),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charges'!$D:$O,10,FALSE)=0,"",VLOOKUP($A253,'Annex 2 Designated EHV charges'!$D:$O,10,FALSE)),"")</f>
        <v/>
      </c>
      <c r="F253" s="99" t="str">
        <f>IFERROR(IF(VLOOKUP($A253,'Annex 2 Designated EHV charges'!$D:$O,11,FALSE)=0,"",VLOOKUP($A253,'Annex 2 Designated EHV charges'!$D:$O,11,FALSE)),"")</f>
        <v/>
      </c>
      <c r="G253" s="100" t="str">
        <f>IFERROR(IF(VLOOKUP($A253,'Annex 2 Designated EHV charges'!$D:$O,12,FALSE)=0,"",VLOOKUP($A253,'Annex 2 Designated EHV charges'!$D:$O,12,FALSE)),"")</f>
        <v/>
      </c>
      <c r="H253" s="100" t="str">
        <f>IFERROR(IF(VLOOKUP($A253,'Annex 2 Designated EHV charges'!$D:$P,13,FALSE)=0,"",VLOOKUP($A253,'Annex 2 Designated EHV charges'!$D:$P,13,FALSE)),"")</f>
        <v/>
      </c>
    </row>
    <row r="254" spans="1:8" x14ac:dyDescent="0.2">
      <c r="A254" s="97" t="str">
        <f t="array" ref="A254">IFERROR(INDEX('Annex 2 Designated EHV charges'!$D$11:$D$260, MATCH(0, IF(ISBLANK('Annex 2 Designated EHV charges'!$D$11:$D$260),1, COUNTIF(A$4:$A253, 'Annex 2 Designated EHV charges'!$D$11:$D$260)),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charges'!$D:$O,10,FALSE)=0,"",VLOOKUP($A254,'Annex 2 Designated EHV charges'!$D:$O,10,FALSE)),"")</f>
        <v/>
      </c>
      <c r="F254" s="99" t="str">
        <f>IFERROR(IF(VLOOKUP($A254,'Annex 2 Designated EHV charges'!$D:$O,11,FALSE)=0,"",VLOOKUP($A254,'Annex 2 Designated EHV charges'!$D:$O,11,FALSE)),"")</f>
        <v/>
      </c>
      <c r="G254" s="100" t="str">
        <f>IFERROR(IF(VLOOKUP($A254,'Annex 2 Designated EHV charges'!$D:$O,12,FALSE)=0,"",VLOOKUP($A254,'Annex 2 Designated EHV charges'!$D:$O,12,FALSE)),"")</f>
        <v/>
      </c>
      <c r="H254" s="100" t="str">
        <f>IFERROR(IF(VLOOKUP($A254,'Annex 2 Designated EHV charges'!$D:$P,13,FALSE)=0,"",VLOOKUP($A254,'Annex 2 Designated EHV charges'!$D:$P,13,FALSE)),"")</f>
        <v/>
      </c>
    </row>
  </sheetData>
  <autoFilter ref="A4:H254" xr:uid="{00000000-0001-0000-04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showGridLines="0" zoomScale="80" zoomScaleNormal="80" zoomScaleSheetLayoutView="100" workbookViewId="0">
      <selection activeCell="A2" sqref="A2:J2"/>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20</v>
      </c>
      <c r="B1" s="3"/>
      <c r="D1" s="3"/>
      <c r="E1" s="3"/>
      <c r="F1" s="3"/>
      <c r="G1" s="10"/>
      <c r="H1" s="4"/>
      <c r="I1" s="4"/>
    </row>
    <row r="2" spans="1:12" s="2" customFormat="1" ht="27" customHeight="1" x14ac:dyDescent="0.2">
      <c r="A2" s="247" t="str">
        <f>Overview!B4&amp; " - Effective from "&amp;Overview!D4&amp;" - "&amp;Overview!E4&amp;" LV and HV tariffs"</f>
        <v>VPEN GSP_N - Effective from 1 April 2027 - Final LV and HV tariffs</v>
      </c>
      <c r="B2" s="247"/>
      <c r="C2" s="247"/>
      <c r="D2" s="247"/>
      <c r="E2" s="247"/>
      <c r="F2" s="247"/>
      <c r="G2" s="247"/>
      <c r="H2" s="247"/>
      <c r="I2" s="247"/>
      <c r="J2" s="247"/>
      <c r="K2" s="4"/>
      <c r="L2" s="4"/>
    </row>
    <row r="3" spans="1:12" s="2" customFormat="1" ht="27" customHeight="1" x14ac:dyDescent="0.2">
      <c r="A3" s="266" t="s">
        <v>188</v>
      </c>
      <c r="B3" s="266"/>
      <c r="C3" s="266"/>
      <c r="D3" s="266"/>
      <c r="E3" s="266"/>
      <c r="F3" s="266"/>
      <c r="G3" s="266"/>
      <c r="H3" s="266"/>
      <c r="I3" s="266"/>
      <c r="J3" s="266"/>
      <c r="K3" s="4"/>
      <c r="L3" s="4"/>
    </row>
    <row r="4" spans="1:12" s="2" customFormat="1" ht="71.25" customHeight="1" x14ac:dyDescent="0.2">
      <c r="A4" s="17"/>
      <c r="B4" s="28" t="s">
        <v>783</v>
      </c>
      <c r="C4" s="16" t="s">
        <v>24</v>
      </c>
      <c r="D4" s="54" t="s">
        <v>189</v>
      </c>
      <c r="E4" s="54" t="s">
        <v>191</v>
      </c>
      <c r="F4" s="54" t="s">
        <v>190</v>
      </c>
      <c r="G4" s="16" t="s">
        <v>25</v>
      </c>
      <c r="H4" s="16"/>
      <c r="I4" s="16"/>
      <c r="J4" s="16"/>
      <c r="K4" s="4"/>
      <c r="L4" s="4"/>
    </row>
    <row r="5" spans="1:12" s="2" customFormat="1" ht="60" customHeight="1" x14ac:dyDescent="0.2">
      <c r="A5" s="18" t="s">
        <v>500</v>
      </c>
      <c r="B5" s="27" t="s">
        <v>769</v>
      </c>
      <c r="C5" s="19" t="s">
        <v>446</v>
      </c>
      <c r="D5" s="140">
        <v>12.718</v>
      </c>
      <c r="E5" s="141">
        <v>1.3540000000000001</v>
      </c>
      <c r="F5" s="142">
        <v>3.2000000000000001E-2</v>
      </c>
      <c r="G5" s="26"/>
      <c r="H5" s="26"/>
      <c r="I5" s="26"/>
      <c r="J5" s="26"/>
      <c r="K5" s="4"/>
      <c r="L5" s="4"/>
    </row>
    <row r="6" spans="1:12" s="2" customFormat="1" ht="60" customHeight="1" x14ac:dyDescent="0.2">
      <c r="A6" s="18" t="s">
        <v>172</v>
      </c>
      <c r="B6" s="27" t="s">
        <v>770</v>
      </c>
      <c r="C6" s="19" t="s">
        <v>790</v>
      </c>
      <c r="D6" s="140">
        <v>14.08</v>
      </c>
      <c r="E6" s="141">
        <v>1.4990000000000001</v>
      </c>
      <c r="F6" s="142">
        <v>3.5000000000000003E-2</v>
      </c>
      <c r="G6" s="26"/>
      <c r="H6" s="26"/>
      <c r="I6" s="26"/>
      <c r="J6" s="26"/>
      <c r="K6" s="4"/>
      <c r="L6" s="4"/>
    </row>
    <row r="7" spans="1:12" s="2" customFormat="1" ht="60" customHeight="1" x14ac:dyDescent="0.2">
      <c r="A7" s="18" t="s">
        <v>176</v>
      </c>
      <c r="B7" s="27" t="s">
        <v>771</v>
      </c>
      <c r="C7" s="19" t="s">
        <v>447</v>
      </c>
      <c r="D7" s="143">
        <v>36.247</v>
      </c>
      <c r="E7" s="144">
        <v>3.4870000000000001</v>
      </c>
      <c r="F7" s="142">
        <v>2.343</v>
      </c>
      <c r="G7" s="26"/>
      <c r="H7" s="26"/>
      <c r="I7" s="26"/>
      <c r="J7" s="26"/>
      <c r="K7" s="4"/>
      <c r="L7" s="4"/>
    </row>
    <row r="8" spans="1:12" ht="12.75" customHeight="1" x14ac:dyDescent="0.2">
      <c r="A8" s="270" t="s">
        <v>1</v>
      </c>
      <c r="B8" s="267" t="s">
        <v>773</v>
      </c>
      <c r="C8" s="268"/>
      <c r="D8" s="268"/>
      <c r="E8" s="268"/>
      <c r="F8" s="268"/>
      <c r="G8" s="268"/>
      <c r="H8" s="268"/>
      <c r="I8" s="268"/>
      <c r="J8" s="269"/>
    </row>
    <row r="9" spans="1:12" ht="87" customHeight="1" x14ac:dyDescent="0.2">
      <c r="A9" s="270"/>
      <c r="B9" s="267" t="s">
        <v>774</v>
      </c>
      <c r="C9" s="268"/>
      <c r="D9" s="268"/>
      <c r="E9" s="268"/>
      <c r="F9" s="268"/>
      <c r="G9" s="268"/>
      <c r="H9" s="268"/>
      <c r="I9" s="268"/>
      <c r="J9" s="269"/>
    </row>
    <row r="10" spans="1:12" x14ac:dyDescent="0.2">
      <c r="A10" s="270"/>
      <c r="B10" s="264"/>
      <c r="C10" s="264"/>
      <c r="D10" s="264"/>
      <c r="E10" s="264"/>
      <c r="F10" s="264"/>
      <c r="G10" s="264"/>
      <c r="H10" s="265"/>
      <c r="I10" s="265"/>
      <c r="J10" s="265"/>
    </row>
    <row r="11" spans="1:12" x14ac:dyDescent="0.2">
      <c r="A11" s="51"/>
      <c r="B11" s="51"/>
      <c r="C11" s="51"/>
      <c r="D11" s="51"/>
      <c r="E11" s="51"/>
      <c r="F11" s="51"/>
      <c r="G11" s="51"/>
      <c r="H11" s="51"/>
      <c r="I11" s="51"/>
      <c r="J11" s="51"/>
    </row>
    <row r="12" spans="1:12" x14ac:dyDescent="0.2">
      <c r="A12" s="51"/>
      <c r="B12" s="51"/>
      <c r="C12" s="51"/>
      <c r="D12" s="51"/>
      <c r="E12" s="51"/>
      <c r="F12" s="51"/>
      <c r="G12" s="51"/>
      <c r="H12" s="51"/>
      <c r="I12" s="51"/>
      <c r="J12" s="51"/>
    </row>
    <row r="13" spans="1:12" s="2" customFormat="1" ht="27" customHeight="1" x14ac:dyDescent="0.2">
      <c r="A13" s="266" t="s">
        <v>185</v>
      </c>
      <c r="B13" s="266"/>
      <c r="C13" s="266"/>
      <c r="D13" s="266"/>
      <c r="E13" s="266"/>
      <c r="F13" s="266"/>
      <c r="G13" s="266"/>
      <c r="H13" s="266"/>
      <c r="I13" s="266"/>
      <c r="J13" s="266"/>
      <c r="K13" s="4"/>
      <c r="L13" s="4"/>
    </row>
    <row r="14" spans="1:12" s="2" customFormat="1" ht="58.5" customHeight="1" x14ac:dyDescent="0.2">
      <c r="A14" s="17"/>
      <c r="B14" s="28" t="s">
        <v>783</v>
      </c>
      <c r="C14" s="16" t="s">
        <v>24</v>
      </c>
      <c r="D14" s="54" t="s">
        <v>189</v>
      </c>
      <c r="E14" s="54" t="s">
        <v>191</v>
      </c>
      <c r="F14" s="54" t="s">
        <v>190</v>
      </c>
      <c r="G14" s="16" t="s">
        <v>25</v>
      </c>
      <c r="H14" s="16" t="s">
        <v>26</v>
      </c>
      <c r="I14" s="28" t="s">
        <v>156</v>
      </c>
      <c r="J14" s="16" t="s">
        <v>53</v>
      </c>
      <c r="K14" s="4"/>
      <c r="L14" s="4"/>
    </row>
    <row r="15" spans="1:12" s="2" customFormat="1" ht="32.25" customHeight="1" x14ac:dyDescent="0.2">
      <c r="A15" s="18"/>
      <c r="B15" s="27"/>
      <c r="C15" s="19"/>
      <c r="D15" s="20"/>
      <c r="E15" s="20"/>
      <c r="F15" s="20"/>
      <c r="G15" s="21"/>
      <c r="H15" s="21"/>
      <c r="I15" s="21"/>
      <c r="J15" s="20"/>
      <c r="K15" s="4"/>
      <c r="L15" s="4"/>
    </row>
    <row r="16" spans="1:12" x14ac:dyDescent="0.2">
      <c r="A16" s="270" t="s">
        <v>1</v>
      </c>
      <c r="B16" s="271" t="s">
        <v>9</v>
      </c>
      <c r="C16" s="271"/>
      <c r="D16" s="271"/>
      <c r="E16" s="271"/>
      <c r="F16" s="271"/>
      <c r="G16" s="271"/>
      <c r="H16" s="272"/>
      <c r="I16" s="272"/>
      <c r="J16" s="272"/>
    </row>
    <row r="17" spans="1:10" x14ac:dyDescent="0.2">
      <c r="A17" s="270"/>
      <c r="B17" s="264"/>
      <c r="C17" s="264"/>
      <c r="D17" s="264"/>
      <c r="E17" s="264"/>
      <c r="F17" s="264"/>
      <c r="G17" s="264"/>
      <c r="H17" s="265"/>
      <c r="I17" s="265"/>
      <c r="J17" s="265"/>
    </row>
    <row r="18" spans="1:10" x14ac:dyDescent="0.2">
      <c r="A18" s="270"/>
      <c r="B18" s="264"/>
      <c r="C18" s="264"/>
      <c r="D18" s="264"/>
      <c r="E18" s="264"/>
      <c r="F18" s="264"/>
      <c r="G18" s="264"/>
      <c r="H18" s="265"/>
      <c r="I18" s="265"/>
      <c r="J18" s="265"/>
    </row>
    <row r="19" spans="1:10" x14ac:dyDescent="0.2">
      <c r="A19" s="273"/>
      <c r="B19" s="264"/>
      <c r="C19" s="264"/>
      <c r="D19" s="264"/>
      <c r="E19" s="264"/>
      <c r="F19" s="264"/>
      <c r="G19" s="264"/>
      <c r="H19" s="265"/>
      <c r="I19" s="265"/>
      <c r="J19" s="265"/>
    </row>
    <row r="20" spans="1:10" x14ac:dyDescent="0.2">
      <c r="A20" s="273"/>
      <c r="B20" s="264"/>
      <c r="C20" s="264"/>
      <c r="D20" s="264"/>
      <c r="E20" s="264"/>
      <c r="F20" s="264"/>
      <c r="G20" s="264"/>
      <c r="H20" s="265"/>
      <c r="I20" s="265"/>
      <c r="J20" s="265"/>
    </row>
    <row r="21" spans="1:10" x14ac:dyDescent="0.2">
      <c r="A21" s="273"/>
      <c r="B21" s="264"/>
      <c r="C21" s="264"/>
      <c r="D21" s="264"/>
      <c r="E21" s="264"/>
      <c r="F21" s="264"/>
      <c r="G21" s="264"/>
      <c r="H21" s="265"/>
      <c r="I21" s="265"/>
      <c r="J21" s="265"/>
    </row>
    <row r="22" spans="1:10" x14ac:dyDescent="0.2">
      <c r="A22" s="273"/>
      <c r="B22" s="264"/>
      <c r="C22" s="264"/>
      <c r="D22" s="264"/>
      <c r="E22" s="264"/>
      <c r="F22" s="264"/>
      <c r="G22" s="264"/>
      <c r="H22" s="265"/>
      <c r="I22" s="265"/>
      <c r="J22" s="265"/>
    </row>
    <row r="23" spans="1:10" x14ac:dyDescent="0.2">
      <c r="A23" s="273"/>
      <c r="B23" s="264"/>
      <c r="C23" s="264"/>
      <c r="D23" s="264"/>
      <c r="E23" s="264"/>
      <c r="F23" s="264"/>
      <c r="G23" s="264"/>
      <c r="H23" s="265"/>
      <c r="I23" s="265"/>
      <c r="J23" s="265"/>
    </row>
  </sheetData>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3"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election activeCell="M5" sqref="M5"/>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3" style="217" customWidth="1"/>
    <col min="12" max="12" width="2.42578125" style="217" customWidth="1"/>
    <col min="13" max="13" width="15.5703125" style="226" customWidth="1"/>
    <col min="14" max="17" width="15.5703125" style="2" customWidth="1"/>
    <col min="18" max="16384" width="9.140625" style="2"/>
  </cols>
  <sheetData>
    <row r="1" spans="1:13" ht="27.75" customHeight="1" x14ac:dyDescent="0.2">
      <c r="A1" s="15" t="s">
        <v>20</v>
      </c>
      <c r="B1" s="274"/>
      <c r="C1" s="275"/>
      <c r="D1" s="275"/>
      <c r="F1" s="276"/>
      <c r="G1" s="277"/>
      <c r="H1" s="278"/>
      <c r="I1" s="4"/>
      <c r="J1" s="2"/>
      <c r="K1" s="24"/>
      <c r="L1" s="24"/>
    </row>
    <row r="2" spans="1:13" ht="31.5" customHeight="1" x14ac:dyDescent="0.2">
      <c r="A2" s="279" t="str">
        <f>Overview!B4&amp; " - Effective from "&amp;Overview!D4&amp;" - "&amp;Overview!E4&amp;" LDNO tariffs"</f>
        <v>VPEN GSP_N - Effective from 1 April 2027 - Final LDNO tariffs</v>
      </c>
      <c r="B2" s="279"/>
      <c r="C2" s="279"/>
      <c r="D2" s="279"/>
      <c r="E2" s="279"/>
      <c r="F2" s="279"/>
      <c r="G2" s="279"/>
      <c r="H2" s="279"/>
      <c r="I2" s="279"/>
      <c r="J2" s="279"/>
    </row>
    <row r="3" spans="1:13" ht="8.25" customHeight="1" x14ac:dyDescent="0.2">
      <c r="A3" s="86"/>
      <c r="B3" s="86"/>
      <c r="C3" s="86"/>
      <c r="D3" s="86"/>
      <c r="E3" s="86"/>
      <c r="F3" s="86"/>
      <c r="G3" s="86"/>
      <c r="H3" s="86"/>
      <c r="I3" s="86"/>
      <c r="J3" s="86"/>
    </row>
    <row r="4" spans="1:13" ht="27" customHeight="1" x14ac:dyDescent="0.2">
      <c r="A4" s="247" t="s">
        <v>186</v>
      </c>
      <c r="B4" s="247"/>
      <c r="C4" s="247"/>
      <c r="D4" s="247"/>
      <c r="E4" s="88"/>
      <c r="F4" s="247" t="s">
        <v>187</v>
      </c>
      <c r="G4" s="247"/>
      <c r="H4" s="247"/>
      <c r="I4" s="247"/>
      <c r="J4" s="247"/>
    </row>
    <row r="5" spans="1:13" ht="32.25" customHeight="1" x14ac:dyDescent="0.2">
      <c r="A5" s="76" t="s">
        <v>9</v>
      </c>
      <c r="B5" s="81" t="s">
        <v>84</v>
      </c>
      <c r="C5" s="92" t="s">
        <v>85</v>
      </c>
      <c r="D5" s="78" t="s">
        <v>86</v>
      </c>
      <c r="E5" s="84"/>
      <c r="F5" s="251"/>
      <c r="G5" s="252"/>
      <c r="H5" s="82" t="s">
        <v>91</v>
      </c>
      <c r="I5" s="83" t="s">
        <v>92</v>
      </c>
      <c r="J5" s="78" t="s">
        <v>86</v>
      </c>
      <c r="K5" s="231"/>
      <c r="L5" s="231"/>
      <c r="M5" s="227"/>
    </row>
    <row r="6" spans="1:13" ht="56.25" customHeight="1" x14ac:dyDescent="0.2">
      <c r="A6" s="79" t="s">
        <v>87</v>
      </c>
      <c r="B6" s="196" t="s">
        <v>727</v>
      </c>
      <c r="C6" s="197" t="s">
        <v>730</v>
      </c>
      <c r="D6" s="195" t="s">
        <v>729</v>
      </c>
      <c r="E6" s="84"/>
      <c r="F6" s="242" t="s">
        <v>88</v>
      </c>
      <c r="G6" s="242"/>
      <c r="H6" s="193"/>
      <c r="I6" s="195" t="s">
        <v>728</v>
      </c>
      <c r="J6" s="195" t="s">
        <v>729</v>
      </c>
      <c r="K6" s="231"/>
      <c r="L6" s="231"/>
      <c r="M6" s="227"/>
    </row>
    <row r="7" spans="1:13" ht="56.25" customHeight="1" x14ac:dyDescent="0.2">
      <c r="A7" s="79" t="s">
        <v>16</v>
      </c>
      <c r="B7" s="193"/>
      <c r="C7" s="197" t="s">
        <v>731</v>
      </c>
      <c r="D7" s="195" t="s">
        <v>735</v>
      </c>
      <c r="E7" s="84"/>
      <c r="F7" s="242" t="s">
        <v>89</v>
      </c>
      <c r="G7" s="242"/>
      <c r="H7" s="196" t="s">
        <v>727</v>
      </c>
      <c r="I7" s="195" t="s">
        <v>730</v>
      </c>
      <c r="J7" s="195" t="s">
        <v>729</v>
      </c>
      <c r="K7" s="231"/>
      <c r="L7" s="231"/>
      <c r="M7" s="227"/>
    </row>
    <row r="8" spans="1:13" ht="55.5" customHeight="1" x14ac:dyDescent="0.2">
      <c r="A8" s="80" t="s">
        <v>14</v>
      </c>
      <c r="B8" s="284" t="s">
        <v>15</v>
      </c>
      <c r="C8" s="285"/>
      <c r="D8" s="286"/>
      <c r="E8" s="84"/>
      <c r="F8" s="242" t="s">
        <v>736</v>
      </c>
      <c r="G8" s="242"/>
      <c r="H8" s="193"/>
      <c r="I8" s="195" t="s">
        <v>728</v>
      </c>
      <c r="J8" s="195" t="s">
        <v>729</v>
      </c>
      <c r="K8" s="231"/>
      <c r="L8" s="231"/>
      <c r="M8" s="227"/>
    </row>
    <row r="9" spans="1:13" s="77" customFormat="1" ht="55.5" customHeight="1" x14ac:dyDescent="0.2">
      <c r="E9" s="87"/>
      <c r="F9" s="282" t="s">
        <v>95</v>
      </c>
      <c r="G9" s="283"/>
      <c r="H9" s="193"/>
      <c r="I9" s="195" t="s">
        <v>731</v>
      </c>
      <c r="J9" s="195" t="s">
        <v>732</v>
      </c>
      <c r="K9" s="231"/>
      <c r="L9" s="231"/>
      <c r="M9" s="228"/>
    </row>
    <row r="10" spans="1:13" ht="27.75" customHeight="1" x14ac:dyDescent="0.2">
      <c r="F10" s="280" t="s">
        <v>14</v>
      </c>
      <c r="G10" s="280"/>
      <c r="H10" s="281" t="s">
        <v>15</v>
      </c>
      <c r="I10" s="281"/>
      <c r="J10" s="281"/>
    </row>
    <row r="12" spans="1:13" ht="27.75" customHeight="1" x14ac:dyDescent="0.2">
      <c r="H12" s="3"/>
      <c r="I12" s="3"/>
      <c r="J12" s="3"/>
    </row>
    <row r="13" spans="1:13" ht="38.25" x14ac:dyDescent="0.2">
      <c r="A13" s="28" t="s">
        <v>155</v>
      </c>
      <c r="B13" s="28" t="s">
        <v>495</v>
      </c>
      <c r="C13" s="16" t="s">
        <v>24</v>
      </c>
      <c r="D13" s="54" t="s">
        <v>189</v>
      </c>
      <c r="E13" s="54" t="s">
        <v>191</v>
      </c>
      <c r="F13" s="54" t="s">
        <v>190</v>
      </c>
      <c r="G13" s="16" t="s">
        <v>25</v>
      </c>
      <c r="H13" s="16" t="s">
        <v>26</v>
      </c>
      <c r="I13" s="16" t="s">
        <v>156</v>
      </c>
      <c r="J13" s="16" t="s">
        <v>53</v>
      </c>
    </row>
    <row r="14" spans="1:13" ht="27.75" customHeight="1" x14ac:dyDescent="0.2">
      <c r="A14" s="168" t="s">
        <v>637</v>
      </c>
      <c r="B14" s="27"/>
      <c r="C14" s="169"/>
      <c r="D14" s="140">
        <v>7.3289999999999997</v>
      </c>
      <c r="E14" s="141">
        <v>0.78</v>
      </c>
      <c r="F14" s="142">
        <v>1.7999999999999999E-2</v>
      </c>
      <c r="G14" s="170">
        <v>12.26</v>
      </c>
      <c r="H14" s="171"/>
      <c r="I14" s="173"/>
      <c r="J14" s="43"/>
      <c r="M14" s="226">
        <v>1</v>
      </c>
    </row>
    <row r="15" spans="1:13" ht="27.75" customHeight="1" x14ac:dyDescent="0.2">
      <c r="A15" s="168" t="s">
        <v>679</v>
      </c>
      <c r="B15" s="27"/>
      <c r="C15" s="169"/>
      <c r="D15" s="140">
        <v>7.3289999999999997</v>
      </c>
      <c r="E15" s="141">
        <v>0.78</v>
      </c>
      <c r="F15" s="142">
        <v>1.7999999999999999E-2</v>
      </c>
      <c r="G15" s="171"/>
      <c r="H15" s="171"/>
      <c r="I15" s="173"/>
      <c r="J15" s="43"/>
      <c r="M15" s="226">
        <v>1</v>
      </c>
    </row>
    <row r="16" spans="1:13" ht="27.75" customHeight="1" x14ac:dyDescent="0.2">
      <c r="A16" s="168" t="s">
        <v>638</v>
      </c>
      <c r="B16" s="27"/>
      <c r="C16" s="169"/>
      <c r="D16" s="140">
        <v>8.1140000000000008</v>
      </c>
      <c r="E16" s="141">
        <v>0.86399999999999999</v>
      </c>
      <c r="F16" s="142">
        <v>0.02</v>
      </c>
      <c r="G16" s="170">
        <v>4.59</v>
      </c>
      <c r="H16" s="171"/>
      <c r="I16" s="173"/>
      <c r="J16" s="43"/>
      <c r="M16" s="226">
        <v>1</v>
      </c>
    </row>
    <row r="17" spans="1:13" ht="27.75" customHeight="1" x14ac:dyDescent="0.2">
      <c r="A17" s="168" t="s">
        <v>639</v>
      </c>
      <c r="B17" s="27"/>
      <c r="C17" s="169"/>
      <c r="D17" s="140">
        <v>8.1140000000000008</v>
      </c>
      <c r="E17" s="141">
        <v>0.86399999999999999</v>
      </c>
      <c r="F17" s="142">
        <v>0.02</v>
      </c>
      <c r="G17" s="170">
        <v>15.94</v>
      </c>
      <c r="H17" s="171"/>
      <c r="I17" s="173"/>
      <c r="J17" s="43"/>
      <c r="M17" s="226">
        <v>1</v>
      </c>
    </row>
    <row r="18" spans="1:13" ht="27.75" customHeight="1" x14ac:dyDescent="0.2">
      <c r="A18" s="168" t="s">
        <v>640</v>
      </c>
      <c r="B18" s="27"/>
      <c r="C18" s="169"/>
      <c r="D18" s="140">
        <v>8.1140000000000008</v>
      </c>
      <c r="E18" s="141">
        <v>0.86399999999999999</v>
      </c>
      <c r="F18" s="142">
        <v>0.02</v>
      </c>
      <c r="G18" s="170">
        <v>28.42</v>
      </c>
      <c r="H18" s="171"/>
      <c r="I18" s="173"/>
      <c r="J18" s="43"/>
      <c r="M18" s="226">
        <v>1</v>
      </c>
    </row>
    <row r="19" spans="1:13" ht="27.75" customHeight="1" x14ac:dyDescent="0.2">
      <c r="A19" s="168" t="s">
        <v>641</v>
      </c>
      <c r="B19" s="27"/>
      <c r="C19" s="169"/>
      <c r="D19" s="140">
        <v>8.1140000000000008</v>
      </c>
      <c r="E19" s="141">
        <v>0.86399999999999999</v>
      </c>
      <c r="F19" s="142">
        <v>0.02</v>
      </c>
      <c r="G19" s="170">
        <v>51.98</v>
      </c>
      <c r="H19" s="171"/>
      <c r="I19" s="173"/>
      <c r="J19" s="43"/>
      <c r="M19" s="226">
        <v>1</v>
      </c>
    </row>
    <row r="20" spans="1:13" ht="27.75" customHeight="1" x14ac:dyDescent="0.2">
      <c r="A20" s="168" t="s">
        <v>642</v>
      </c>
      <c r="B20" s="27"/>
      <c r="C20" s="169"/>
      <c r="D20" s="140">
        <v>8.1140000000000008</v>
      </c>
      <c r="E20" s="141">
        <v>0.86399999999999999</v>
      </c>
      <c r="F20" s="142">
        <v>0.02</v>
      </c>
      <c r="G20" s="170">
        <v>140.26</v>
      </c>
      <c r="H20" s="171"/>
      <c r="I20" s="173"/>
      <c r="J20" s="43"/>
      <c r="M20" s="226">
        <v>1</v>
      </c>
    </row>
    <row r="21" spans="1:13" ht="27.75" customHeight="1" x14ac:dyDescent="0.2">
      <c r="A21" s="168" t="s">
        <v>449</v>
      </c>
      <c r="B21" s="27"/>
      <c r="C21" s="169"/>
      <c r="D21" s="140">
        <v>8.1140000000000008</v>
      </c>
      <c r="E21" s="141">
        <v>0.86399999999999999</v>
      </c>
      <c r="F21" s="142">
        <v>0.02</v>
      </c>
      <c r="G21" s="171"/>
      <c r="H21" s="171"/>
      <c r="I21" s="173"/>
      <c r="J21" s="43"/>
      <c r="M21" s="226">
        <v>1</v>
      </c>
    </row>
    <row r="22" spans="1:13" ht="27.75" customHeight="1" x14ac:dyDescent="0.2">
      <c r="A22" s="168" t="s">
        <v>516</v>
      </c>
      <c r="B22" s="27"/>
      <c r="C22" s="169"/>
      <c r="D22" s="140">
        <v>5.9379999999999997</v>
      </c>
      <c r="E22" s="141">
        <v>0.58699999999999997</v>
      </c>
      <c r="F22" s="142">
        <v>1.4E-2</v>
      </c>
      <c r="G22" s="170">
        <v>15.38</v>
      </c>
      <c r="H22" s="170">
        <v>3.01</v>
      </c>
      <c r="I22" s="174">
        <v>3.01</v>
      </c>
      <c r="J22" s="42">
        <v>0.11799999999999999</v>
      </c>
      <c r="M22" s="226">
        <v>1</v>
      </c>
    </row>
    <row r="23" spans="1:13" ht="27.75" customHeight="1" x14ac:dyDescent="0.2">
      <c r="A23" s="168" t="s">
        <v>517</v>
      </c>
      <c r="B23" s="27"/>
      <c r="C23" s="169"/>
      <c r="D23" s="140">
        <v>5.9379999999999997</v>
      </c>
      <c r="E23" s="141">
        <v>0.58699999999999997</v>
      </c>
      <c r="F23" s="142">
        <v>1.4E-2</v>
      </c>
      <c r="G23" s="170">
        <v>297.94</v>
      </c>
      <c r="H23" s="170">
        <v>3.01</v>
      </c>
      <c r="I23" s="174">
        <v>3.01</v>
      </c>
      <c r="J23" s="42">
        <v>0.11799999999999999</v>
      </c>
      <c r="M23" s="226">
        <v>1</v>
      </c>
    </row>
    <row r="24" spans="1:13" ht="27.75" customHeight="1" x14ac:dyDescent="0.2">
      <c r="A24" s="168" t="s">
        <v>518</v>
      </c>
      <c r="B24" s="27"/>
      <c r="C24" s="169"/>
      <c r="D24" s="140">
        <v>5.9379999999999997</v>
      </c>
      <c r="E24" s="141">
        <v>0.58699999999999997</v>
      </c>
      <c r="F24" s="142">
        <v>1.4E-2</v>
      </c>
      <c r="G24" s="170">
        <v>486.33</v>
      </c>
      <c r="H24" s="170">
        <v>3.01</v>
      </c>
      <c r="I24" s="174">
        <v>3.01</v>
      </c>
      <c r="J24" s="42">
        <v>0.11799999999999999</v>
      </c>
      <c r="M24" s="226">
        <v>1</v>
      </c>
    </row>
    <row r="25" spans="1:13" ht="27.75" customHeight="1" x14ac:dyDescent="0.2">
      <c r="A25" s="168" t="s">
        <v>519</v>
      </c>
      <c r="B25" s="27"/>
      <c r="C25" s="169"/>
      <c r="D25" s="140">
        <v>5.9379999999999997</v>
      </c>
      <c r="E25" s="141">
        <v>0.58699999999999997</v>
      </c>
      <c r="F25" s="142">
        <v>1.4E-2</v>
      </c>
      <c r="G25" s="170">
        <v>809.64</v>
      </c>
      <c r="H25" s="170">
        <v>3.01</v>
      </c>
      <c r="I25" s="174">
        <v>3.01</v>
      </c>
      <c r="J25" s="42">
        <v>0.11799999999999999</v>
      </c>
      <c r="M25" s="226">
        <v>1</v>
      </c>
    </row>
    <row r="26" spans="1:13" ht="27.75" customHeight="1" x14ac:dyDescent="0.2">
      <c r="A26" s="168" t="s">
        <v>520</v>
      </c>
      <c r="B26" s="27"/>
      <c r="C26" s="169"/>
      <c r="D26" s="140">
        <v>5.9379999999999997</v>
      </c>
      <c r="E26" s="141">
        <v>0.58699999999999997</v>
      </c>
      <c r="F26" s="142">
        <v>1.4E-2</v>
      </c>
      <c r="G26" s="170">
        <v>1708.76</v>
      </c>
      <c r="H26" s="170">
        <v>3.01</v>
      </c>
      <c r="I26" s="174">
        <v>3.01</v>
      </c>
      <c r="J26" s="42">
        <v>0.11799999999999999</v>
      </c>
      <c r="M26" s="226">
        <v>1</v>
      </c>
    </row>
    <row r="27" spans="1:13" ht="27.75" customHeight="1" x14ac:dyDescent="0.2">
      <c r="A27" s="168" t="s">
        <v>450</v>
      </c>
      <c r="B27" s="27"/>
      <c r="C27" s="175"/>
      <c r="D27" s="143">
        <v>20.888999999999999</v>
      </c>
      <c r="E27" s="144">
        <v>2.0110000000000001</v>
      </c>
      <c r="F27" s="142">
        <v>1.3520000000000001</v>
      </c>
      <c r="G27" s="171"/>
      <c r="H27" s="171"/>
      <c r="I27" s="173"/>
      <c r="J27" s="43"/>
      <c r="M27" s="226">
        <v>1</v>
      </c>
    </row>
    <row r="28" spans="1:13" ht="27.75" customHeight="1" x14ac:dyDescent="0.2">
      <c r="A28" s="168" t="s">
        <v>451</v>
      </c>
      <c r="B28" s="27"/>
      <c r="C28" s="175"/>
      <c r="D28" s="140">
        <v>-9.1170000000000009</v>
      </c>
      <c r="E28" s="141">
        <v>-0.97099999999999997</v>
      </c>
      <c r="F28" s="142">
        <v>-2.3E-2</v>
      </c>
      <c r="G28" s="170">
        <v>0</v>
      </c>
      <c r="H28" s="171"/>
      <c r="I28" s="173"/>
      <c r="J28" s="43"/>
      <c r="M28" s="226">
        <v>1</v>
      </c>
    </row>
    <row r="29" spans="1:13" ht="27.75" customHeight="1" x14ac:dyDescent="0.2">
      <c r="A29" s="168" t="s">
        <v>452</v>
      </c>
      <c r="B29" s="27"/>
      <c r="C29" s="175"/>
      <c r="D29" s="140">
        <v>-9.1170000000000009</v>
      </c>
      <c r="E29" s="141">
        <v>-0.97099999999999997</v>
      </c>
      <c r="F29" s="142">
        <v>-2.3E-2</v>
      </c>
      <c r="G29" s="170">
        <v>0</v>
      </c>
      <c r="H29" s="171"/>
      <c r="I29" s="173"/>
      <c r="J29" s="42">
        <v>0.20300000000000001</v>
      </c>
      <c r="M29" s="226">
        <v>1</v>
      </c>
    </row>
    <row r="30" spans="1:13" ht="27.75" customHeight="1" x14ac:dyDescent="0.2">
      <c r="A30" s="172" t="s">
        <v>643</v>
      </c>
      <c r="B30" s="27"/>
      <c r="C30" s="175"/>
      <c r="D30" s="140">
        <v>4.8049999999999997</v>
      </c>
      <c r="E30" s="141">
        <v>0.51200000000000001</v>
      </c>
      <c r="F30" s="142">
        <v>1.2E-2</v>
      </c>
      <c r="G30" s="170">
        <v>8.0399999999999991</v>
      </c>
      <c r="H30" s="171"/>
      <c r="I30" s="173"/>
      <c r="J30" s="43"/>
      <c r="M30" s="226">
        <v>1</v>
      </c>
    </row>
    <row r="31" spans="1:13" ht="27.75" customHeight="1" x14ac:dyDescent="0.2">
      <c r="A31" s="172" t="s">
        <v>521</v>
      </c>
      <c r="B31" s="27"/>
      <c r="C31" s="175"/>
      <c r="D31" s="140">
        <v>4.8049999999999997</v>
      </c>
      <c r="E31" s="141">
        <v>0.51200000000000001</v>
      </c>
      <c r="F31" s="142">
        <v>1.2E-2</v>
      </c>
      <c r="G31" s="171"/>
      <c r="H31" s="171"/>
      <c r="I31" s="173"/>
      <c r="J31" s="43"/>
      <c r="M31" s="226">
        <v>1</v>
      </c>
    </row>
    <row r="32" spans="1:13" ht="27.75" customHeight="1" x14ac:dyDescent="0.2">
      <c r="A32" s="172" t="s">
        <v>644</v>
      </c>
      <c r="B32" s="27"/>
      <c r="C32" s="175"/>
      <c r="D32" s="140">
        <v>5.32</v>
      </c>
      <c r="E32" s="141">
        <v>0.56599999999999995</v>
      </c>
      <c r="F32" s="142">
        <v>1.2999999999999999E-2</v>
      </c>
      <c r="G32" s="170">
        <v>3.01</v>
      </c>
      <c r="H32" s="171"/>
      <c r="I32" s="173"/>
      <c r="J32" s="43"/>
      <c r="M32" s="226">
        <v>1</v>
      </c>
    </row>
    <row r="33" spans="1:13" ht="27.75" customHeight="1" x14ac:dyDescent="0.2">
      <c r="A33" s="172" t="s">
        <v>645</v>
      </c>
      <c r="B33" s="27"/>
      <c r="C33" s="175"/>
      <c r="D33" s="140">
        <v>5.32</v>
      </c>
      <c r="E33" s="141">
        <v>0.56599999999999995</v>
      </c>
      <c r="F33" s="142">
        <v>1.2999999999999999E-2</v>
      </c>
      <c r="G33" s="170">
        <v>10.45</v>
      </c>
      <c r="H33" s="171"/>
      <c r="I33" s="173"/>
      <c r="J33" s="43"/>
      <c r="M33" s="226">
        <v>1</v>
      </c>
    </row>
    <row r="34" spans="1:13" ht="27.75" customHeight="1" x14ac:dyDescent="0.2">
      <c r="A34" s="172" t="s">
        <v>646</v>
      </c>
      <c r="B34" s="27"/>
      <c r="C34" s="175"/>
      <c r="D34" s="140">
        <v>5.32</v>
      </c>
      <c r="E34" s="141">
        <v>0.56599999999999995</v>
      </c>
      <c r="F34" s="142">
        <v>1.2999999999999999E-2</v>
      </c>
      <c r="G34" s="170">
        <v>18.63</v>
      </c>
      <c r="H34" s="171"/>
      <c r="I34" s="173"/>
      <c r="J34" s="43"/>
      <c r="M34" s="226">
        <v>1</v>
      </c>
    </row>
    <row r="35" spans="1:13" ht="27.75" customHeight="1" x14ac:dyDescent="0.2">
      <c r="A35" s="172" t="s">
        <v>647</v>
      </c>
      <c r="B35" s="27"/>
      <c r="C35" s="175"/>
      <c r="D35" s="140">
        <v>5.32</v>
      </c>
      <c r="E35" s="141">
        <v>0.56599999999999995</v>
      </c>
      <c r="F35" s="142">
        <v>1.2999999999999999E-2</v>
      </c>
      <c r="G35" s="170">
        <v>34.08</v>
      </c>
      <c r="H35" s="171"/>
      <c r="I35" s="173"/>
      <c r="J35" s="43"/>
      <c r="M35" s="226">
        <v>1</v>
      </c>
    </row>
    <row r="36" spans="1:13" ht="27.75" customHeight="1" x14ac:dyDescent="0.2">
      <c r="A36" s="172" t="s">
        <v>648</v>
      </c>
      <c r="B36" s="27"/>
      <c r="C36" s="175"/>
      <c r="D36" s="140">
        <v>5.32</v>
      </c>
      <c r="E36" s="141">
        <v>0.56599999999999995</v>
      </c>
      <c r="F36" s="142">
        <v>1.2999999999999999E-2</v>
      </c>
      <c r="G36" s="170">
        <v>91.96</v>
      </c>
      <c r="H36" s="171"/>
      <c r="I36" s="173"/>
      <c r="J36" s="43"/>
      <c r="M36" s="226">
        <v>1</v>
      </c>
    </row>
    <row r="37" spans="1:13" ht="27.75" customHeight="1" x14ac:dyDescent="0.2">
      <c r="A37" s="172" t="s">
        <v>453</v>
      </c>
      <c r="B37" s="27"/>
      <c r="C37" s="175"/>
      <c r="D37" s="140">
        <v>5.32</v>
      </c>
      <c r="E37" s="141">
        <v>0.56599999999999995</v>
      </c>
      <c r="F37" s="142">
        <v>1.2999999999999999E-2</v>
      </c>
      <c r="G37" s="171"/>
      <c r="H37" s="171"/>
      <c r="I37" s="173"/>
      <c r="J37" s="43"/>
      <c r="M37" s="226">
        <v>1</v>
      </c>
    </row>
    <row r="38" spans="1:13" ht="27.75" customHeight="1" x14ac:dyDescent="0.2">
      <c r="A38" s="172" t="s">
        <v>522</v>
      </c>
      <c r="B38" s="27"/>
      <c r="C38" s="175"/>
      <c r="D38" s="140">
        <v>3.8929999999999998</v>
      </c>
      <c r="E38" s="141">
        <v>0.38500000000000001</v>
      </c>
      <c r="F38" s="142">
        <v>8.9999999999999993E-3</v>
      </c>
      <c r="G38" s="170">
        <v>10.09</v>
      </c>
      <c r="H38" s="170">
        <v>1.97</v>
      </c>
      <c r="I38" s="174">
        <v>1.97</v>
      </c>
      <c r="J38" s="42">
        <v>7.6999999999999999E-2</v>
      </c>
      <c r="M38" s="226">
        <v>1</v>
      </c>
    </row>
    <row r="39" spans="1:13" ht="27.75" customHeight="1" x14ac:dyDescent="0.2">
      <c r="A39" s="172" t="s">
        <v>523</v>
      </c>
      <c r="B39" s="27"/>
      <c r="C39" s="175"/>
      <c r="D39" s="140">
        <v>3.8929999999999998</v>
      </c>
      <c r="E39" s="141">
        <v>0.38500000000000001</v>
      </c>
      <c r="F39" s="142">
        <v>8.9999999999999993E-3</v>
      </c>
      <c r="G39" s="170">
        <v>195.34</v>
      </c>
      <c r="H39" s="170">
        <v>1.97</v>
      </c>
      <c r="I39" s="174">
        <v>1.97</v>
      </c>
      <c r="J39" s="42">
        <v>7.6999999999999999E-2</v>
      </c>
      <c r="M39" s="226">
        <v>1</v>
      </c>
    </row>
    <row r="40" spans="1:13" ht="27.75" customHeight="1" x14ac:dyDescent="0.2">
      <c r="A40" s="172" t="s">
        <v>524</v>
      </c>
      <c r="B40" s="27"/>
      <c r="C40" s="175"/>
      <c r="D40" s="140">
        <v>3.8929999999999998</v>
      </c>
      <c r="E40" s="141">
        <v>0.38500000000000001</v>
      </c>
      <c r="F40" s="142">
        <v>8.9999999999999993E-3</v>
      </c>
      <c r="G40" s="170">
        <v>318.85000000000002</v>
      </c>
      <c r="H40" s="170">
        <v>1.97</v>
      </c>
      <c r="I40" s="174">
        <v>1.97</v>
      </c>
      <c r="J40" s="42">
        <v>7.6999999999999999E-2</v>
      </c>
      <c r="M40" s="226">
        <v>1</v>
      </c>
    </row>
    <row r="41" spans="1:13" ht="27.75" customHeight="1" x14ac:dyDescent="0.2">
      <c r="A41" s="172" t="s">
        <v>525</v>
      </c>
      <c r="B41" s="27"/>
      <c r="C41" s="175"/>
      <c r="D41" s="140">
        <v>3.8929999999999998</v>
      </c>
      <c r="E41" s="141">
        <v>0.38500000000000001</v>
      </c>
      <c r="F41" s="142">
        <v>8.9999999999999993E-3</v>
      </c>
      <c r="G41" s="170">
        <v>530.82000000000005</v>
      </c>
      <c r="H41" s="170">
        <v>1.97</v>
      </c>
      <c r="I41" s="174">
        <v>1.97</v>
      </c>
      <c r="J41" s="42">
        <v>7.6999999999999999E-2</v>
      </c>
      <c r="M41" s="226">
        <v>1</v>
      </c>
    </row>
    <row r="42" spans="1:13" ht="27.75" customHeight="1" x14ac:dyDescent="0.2">
      <c r="A42" s="172" t="s">
        <v>526</v>
      </c>
      <c r="B42" s="27"/>
      <c r="C42" s="175"/>
      <c r="D42" s="140">
        <v>3.8929999999999998</v>
      </c>
      <c r="E42" s="141">
        <v>0.38500000000000001</v>
      </c>
      <c r="F42" s="142">
        <v>8.9999999999999993E-3</v>
      </c>
      <c r="G42" s="170">
        <v>1120.31</v>
      </c>
      <c r="H42" s="170">
        <v>1.97</v>
      </c>
      <c r="I42" s="174">
        <v>1.97</v>
      </c>
      <c r="J42" s="42">
        <v>7.6999999999999999E-2</v>
      </c>
      <c r="M42" s="226">
        <v>1</v>
      </c>
    </row>
    <row r="43" spans="1:13" ht="27.75" customHeight="1" x14ac:dyDescent="0.2">
      <c r="A43" s="172" t="s">
        <v>527</v>
      </c>
      <c r="B43" s="27"/>
      <c r="C43" s="175"/>
      <c r="D43" s="140">
        <v>3.7280000000000002</v>
      </c>
      <c r="E43" s="141">
        <v>0.28499999999999998</v>
      </c>
      <c r="F43" s="142">
        <v>8.0000000000000002E-3</v>
      </c>
      <c r="G43" s="170">
        <v>6.19</v>
      </c>
      <c r="H43" s="170">
        <v>4.83</v>
      </c>
      <c r="I43" s="174">
        <v>4.83</v>
      </c>
      <c r="J43" s="42">
        <v>6.0999999999999999E-2</v>
      </c>
      <c r="M43" s="226">
        <v>1</v>
      </c>
    </row>
    <row r="44" spans="1:13" ht="27.75" customHeight="1" x14ac:dyDescent="0.2">
      <c r="A44" s="172" t="s">
        <v>528</v>
      </c>
      <c r="B44" s="27"/>
      <c r="C44" s="175"/>
      <c r="D44" s="140">
        <v>3.7280000000000002</v>
      </c>
      <c r="E44" s="141">
        <v>0.28499999999999998</v>
      </c>
      <c r="F44" s="142">
        <v>8.0000000000000002E-3</v>
      </c>
      <c r="G44" s="170">
        <v>328.36</v>
      </c>
      <c r="H44" s="170">
        <v>4.83</v>
      </c>
      <c r="I44" s="174">
        <v>4.83</v>
      </c>
      <c r="J44" s="42">
        <v>6.0999999999999999E-2</v>
      </c>
      <c r="M44" s="226">
        <v>1</v>
      </c>
    </row>
    <row r="45" spans="1:13" ht="27.75" customHeight="1" x14ac:dyDescent="0.2">
      <c r="A45" s="172" t="s">
        <v>529</v>
      </c>
      <c r="B45" s="27"/>
      <c r="C45" s="175"/>
      <c r="D45" s="140">
        <v>3.7280000000000002</v>
      </c>
      <c r="E45" s="141">
        <v>0.28499999999999998</v>
      </c>
      <c r="F45" s="142">
        <v>8.0000000000000002E-3</v>
      </c>
      <c r="G45" s="170">
        <v>543.16</v>
      </c>
      <c r="H45" s="170">
        <v>4.83</v>
      </c>
      <c r="I45" s="174">
        <v>4.83</v>
      </c>
      <c r="J45" s="42">
        <v>6.0999999999999999E-2</v>
      </c>
      <c r="M45" s="226">
        <v>1</v>
      </c>
    </row>
    <row r="46" spans="1:13" ht="27.75" customHeight="1" x14ac:dyDescent="0.2">
      <c r="A46" s="172" t="s">
        <v>530</v>
      </c>
      <c r="B46" s="27"/>
      <c r="C46" s="175"/>
      <c r="D46" s="140">
        <v>3.7280000000000002</v>
      </c>
      <c r="E46" s="141">
        <v>0.28499999999999998</v>
      </c>
      <c r="F46" s="142">
        <v>8.0000000000000002E-3</v>
      </c>
      <c r="G46" s="170">
        <v>911.8</v>
      </c>
      <c r="H46" s="170">
        <v>4.83</v>
      </c>
      <c r="I46" s="174">
        <v>4.83</v>
      </c>
      <c r="J46" s="42">
        <v>6.0999999999999999E-2</v>
      </c>
      <c r="M46" s="226">
        <v>1</v>
      </c>
    </row>
    <row r="47" spans="1:13" ht="27.75" customHeight="1" x14ac:dyDescent="0.2">
      <c r="A47" s="172" t="s">
        <v>531</v>
      </c>
      <c r="B47" s="27"/>
      <c r="C47" s="175"/>
      <c r="D47" s="140">
        <v>3.7280000000000002</v>
      </c>
      <c r="E47" s="141">
        <v>0.28499999999999998</v>
      </c>
      <c r="F47" s="142">
        <v>8.0000000000000002E-3</v>
      </c>
      <c r="G47" s="170">
        <v>1936.97</v>
      </c>
      <c r="H47" s="170">
        <v>4.83</v>
      </c>
      <c r="I47" s="174">
        <v>4.83</v>
      </c>
      <c r="J47" s="42">
        <v>6.0999999999999999E-2</v>
      </c>
      <c r="M47" s="226">
        <v>1</v>
      </c>
    </row>
    <row r="48" spans="1:13" ht="27.75" customHeight="1" x14ac:dyDescent="0.2">
      <c r="A48" s="172" t="s">
        <v>532</v>
      </c>
      <c r="B48" s="27"/>
      <c r="C48" s="175"/>
      <c r="D48" s="140">
        <v>3.0720000000000001</v>
      </c>
      <c r="E48" s="141">
        <v>0.20200000000000001</v>
      </c>
      <c r="F48" s="142">
        <v>7.0000000000000001E-3</v>
      </c>
      <c r="G48" s="170">
        <v>107.38</v>
      </c>
      <c r="H48" s="170">
        <v>6.58</v>
      </c>
      <c r="I48" s="174">
        <v>6.58</v>
      </c>
      <c r="J48" s="42">
        <v>4.3999999999999997E-2</v>
      </c>
      <c r="M48" s="226">
        <v>1</v>
      </c>
    </row>
    <row r="49" spans="1:13" ht="27.75" customHeight="1" x14ac:dyDescent="0.2">
      <c r="A49" s="172" t="s">
        <v>533</v>
      </c>
      <c r="B49" s="27"/>
      <c r="C49" s="175"/>
      <c r="D49" s="140">
        <v>3.0720000000000001</v>
      </c>
      <c r="E49" s="141">
        <v>0.20200000000000001</v>
      </c>
      <c r="F49" s="142">
        <v>7.0000000000000001E-3</v>
      </c>
      <c r="G49" s="170">
        <v>1891.11</v>
      </c>
      <c r="H49" s="170">
        <v>6.58</v>
      </c>
      <c r="I49" s="174">
        <v>6.58</v>
      </c>
      <c r="J49" s="42">
        <v>4.3999999999999997E-2</v>
      </c>
      <c r="M49" s="226">
        <v>1</v>
      </c>
    </row>
    <row r="50" spans="1:13" ht="27.75" customHeight="1" x14ac:dyDescent="0.2">
      <c r="A50" s="172" t="s">
        <v>534</v>
      </c>
      <c r="B50" s="27"/>
      <c r="C50" s="175"/>
      <c r="D50" s="140">
        <v>3.0720000000000001</v>
      </c>
      <c r="E50" s="141">
        <v>0.20200000000000001</v>
      </c>
      <c r="F50" s="142">
        <v>7.0000000000000001E-3</v>
      </c>
      <c r="G50" s="170">
        <v>5795.77</v>
      </c>
      <c r="H50" s="170">
        <v>6.58</v>
      </c>
      <c r="I50" s="174">
        <v>6.58</v>
      </c>
      <c r="J50" s="42">
        <v>4.3999999999999997E-2</v>
      </c>
      <c r="M50" s="226">
        <v>1</v>
      </c>
    </row>
    <row r="51" spans="1:13" ht="27.75" customHeight="1" x14ac:dyDescent="0.2">
      <c r="A51" s="172" t="s">
        <v>535</v>
      </c>
      <c r="B51" s="27"/>
      <c r="C51" s="175"/>
      <c r="D51" s="140">
        <v>3.0720000000000001</v>
      </c>
      <c r="E51" s="141">
        <v>0.20200000000000001</v>
      </c>
      <c r="F51" s="142">
        <v>7.0000000000000001E-3</v>
      </c>
      <c r="G51" s="170">
        <v>11610.33</v>
      </c>
      <c r="H51" s="170">
        <v>6.58</v>
      </c>
      <c r="I51" s="174">
        <v>6.58</v>
      </c>
      <c r="J51" s="42">
        <v>4.3999999999999997E-2</v>
      </c>
      <c r="M51" s="226">
        <v>1</v>
      </c>
    </row>
    <row r="52" spans="1:13" ht="27.75" customHeight="1" x14ac:dyDescent="0.2">
      <c r="A52" s="172" t="s">
        <v>536</v>
      </c>
      <c r="B52" s="27"/>
      <c r="C52" s="175"/>
      <c r="D52" s="140">
        <v>3.0720000000000001</v>
      </c>
      <c r="E52" s="141">
        <v>0.20200000000000001</v>
      </c>
      <c r="F52" s="142">
        <v>7.0000000000000001E-3</v>
      </c>
      <c r="G52" s="170">
        <v>30403.87</v>
      </c>
      <c r="H52" s="170">
        <v>6.58</v>
      </c>
      <c r="I52" s="174">
        <v>6.58</v>
      </c>
      <c r="J52" s="42">
        <v>4.3999999999999997E-2</v>
      </c>
      <c r="M52" s="226">
        <v>1</v>
      </c>
    </row>
    <row r="53" spans="1:13" ht="27.75" customHeight="1" x14ac:dyDescent="0.2">
      <c r="A53" s="172" t="s">
        <v>454</v>
      </c>
      <c r="B53" s="27"/>
      <c r="C53" s="175"/>
      <c r="D53" s="143">
        <v>13.695</v>
      </c>
      <c r="E53" s="144">
        <v>1.3180000000000001</v>
      </c>
      <c r="F53" s="142">
        <v>0.88600000000000001</v>
      </c>
      <c r="G53" s="171"/>
      <c r="H53" s="171"/>
      <c r="I53" s="173"/>
      <c r="J53" s="43"/>
      <c r="M53" s="226">
        <v>1</v>
      </c>
    </row>
    <row r="54" spans="1:13" ht="27.75" customHeight="1" x14ac:dyDescent="0.2">
      <c r="A54" s="172" t="s">
        <v>455</v>
      </c>
      <c r="B54" s="27"/>
      <c r="C54" s="175"/>
      <c r="D54" s="140">
        <v>-9.1170000000000009</v>
      </c>
      <c r="E54" s="141">
        <v>-0.97099999999999997</v>
      </c>
      <c r="F54" s="142">
        <v>-2.3E-2</v>
      </c>
      <c r="G54" s="170">
        <v>0</v>
      </c>
      <c r="H54" s="171"/>
      <c r="I54" s="173"/>
      <c r="J54" s="43"/>
      <c r="M54" s="226">
        <v>1</v>
      </c>
    </row>
    <row r="55" spans="1:13" ht="27.75" customHeight="1" x14ac:dyDescent="0.2">
      <c r="A55" s="172" t="s">
        <v>456</v>
      </c>
      <c r="B55" s="27"/>
      <c r="C55" s="175"/>
      <c r="D55" s="140">
        <v>-7.7489999999999997</v>
      </c>
      <c r="E55" s="141">
        <v>-0.79500000000000004</v>
      </c>
      <c r="F55" s="142">
        <v>-1.9E-2</v>
      </c>
      <c r="G55" s="170">
        <v>0</v>
      </c>
      <c r="H55" s="171"/>
      <c r="I55" s="173"/>
      <c r="J55" s="43"/>
      <c r="M55" s="226">
        <v>1</v>
      </c>
    </row>
    <row r="56" spans="1:13" ht="27.75" customHeight="1" x14ac:dyDescent="0.2">
      <c r="A56" s="172" t="s">
        <v>457</v>
      </c>
      <c r="B56" s="27"/>
      <c r="C56" s="175"/>
      <c r="D56" s="140">
        <v>-9.1170000000000009</v>
      </c>
      <c r="E56" s="141">
        <v>-0.97099999999999997</v>
      </c>
      <c r="F56" s="142">
        <v>-2.3E-2</v>
      </c>
      <c r="G56" s="170">
        <v>0</v>
      </c>
      <c r="H56" s="171"/>
      <c r="I56" s="173"/>
      <c r="J56" s="42">
        <v>0.20300000000000001</v>
      </c>
      <c r="M56" s="226">
        <v>2</v>
      </c>
    </row>
    <row r="57" spans="1:13" ht="27.75" customHeight="1" x14ac:dyDescent="0.2">
      <c r="A57" s="172" t="s">
        <v>458</v>
      </c>
      <c r="B57" s="27"/>
      <c r="C57" s="175"/>
      <c r="D57" s="140">
        <v>-7.7489999999999997</v>
      </c>
      <c r="E57" s="141">
        <v>-0.79500000000000004</v>
      </c>
      <c r="F57" s="142">
        <v>-1.9E-2</v>
      </c>
      <c r="G57" s="170">
        <v>0</v>
      </c>
      <c r="H57" s="171"/>
      <c r="I57" s="173"/>
      <c r="J57" s="42">
        <v>0.16</v>
      </c>
      <c r="M57" s="226">
        <v>2</v>
      </c>
    </row>
    <row r="58" spans="1:13" ht="27.75" customHeight="1" x14ac:dyDescent="0.2">
      <c r="A58" s="172" t="s">
        <v>459</v>
      </c>
      <c r="B58" s="27"/>
      <c r="C58" s="175"/>
      <c r="D58" s="140">
        <v>-4.9420000000000002</v>
      </c>
      <c r="E58" s="141">
        <v>-0.378</v>
      </c>
      <c r="F58" s="142">
        <v>-1.0999999999999999E-2</v>
      </c>
      <c r="G58" s="170">
        <v>0</v>
      </c>
      <c r="H58" s="171"/>
      <c r="I58" s="173"/>
      <c r="J58" s="42">
        <v>0.14000000000000001</v>
      </c>
      <c r="M58" s="226">
        <v>2</v>
      </c>
    </row>
    <row r="59" spans="1:13" ht="27.75" customHeight="1" x14ac:dyDescent="0.2">
      <c r="A59" s="168" t="s">
        <v>649</v>
      </c>
      <c r="B59" s="27"/>
      <c r="C59" s="175"/>
      <c r="D59" s="140">
        <v>2.919</v>
      </c>
      <c r="E59" s="141">
        <v>0.311</v>
      </c>
      <c r="F59" s="142">
        <v>7.0000000000000001E-3</v>
      </c>
      <c r="G59" s="170">
        <v>4.88</v>
      </c>
      <c r="H59" s="171"/>
      <c r="I59" s="173"/>
      <c r="J59" s="43"/>
      <c r="M59" s="226">
        <v>2</v>
      </c>
    </row>
    <row r="60" spans="1:13" ht="27.75" customHeight="1" x14ac:dyDescent="0.2">
      <c r="A60" s="168" t="s">
        <v>680</v>
      </c>
      <c r="B60" s="27"/>
      <c r="C60" s="175"/>
      <c r="D60" s="140">
        <v>2.919</v>
      </c>
      <c r="E60" s="141">
        <v>0.311</v>
      </c>
      <c r="F60" s="142">
        <v>7.0000000000000001E-3</v>
      </c>
      <c r="G60" s="171"/>
      <c r="H60" s="171"/>
      <c r="I60" s="173"/>
      <c r="J60" s="43"/>
      <c r="M60" s="226">
        <v>2</v>
      </c>
    </row>
    <row r="61" spans="1:13" ht="27.75" customHeight="1" x14ac:dyDescent="0.2">
      <c r="A61" s="168" t="s">
        <v>650</v>
      </c>
      <c r="B61" s="27"/>
      <c r="C61" s="175"/>
      <c r="D61" s="140">
        <v>3.2320000000000002</v>
      </c>
      <c r="E61" s="141">
        <v>0.34399999999999997</v>
      </c>
      <c r="F61" s="142">
        <v>8.0000000000000002E-3</v>
      </c>
      <c r="G61" s="170">
        <v>1.83</v>
      </c>
      <c r="H61" s="171"/>
      <c r="I61" s="173"/>
      <c r="J61" s="43"/>
      <c r="M61" s="226">
        <v>2</v>
      </c>
    </row>
    <row r="62" spans="1:13" ht="27.75" customHeight="1" x14ac:dyDescent="0.2">
      <c r="A62" s="168" t="s">
        <v>651</v>
      </c>
      <c r="B62" s="27"/>
      <c r="C62" s="175"/>
      <c r="D62" s="140">
        <v>3.2320000000000002</v>
      </c>
      <c r="E62" s="141">
        <v>0.34399999999999997</v>
      </c>
      <c r="F62" s="142">
        <v>8.0000000000000002E-3</v>
      </c>
      <c r="G62" s="170">
        <v>6.35</v>
      </c>
      <c r="H62" s="171"/>
      <c r="I62" s="173"/>
      <c r="J62" s="43"/>
      <c r="M62" s="226">
        <v>2</v>
      </c>
    </row>
    <row r="63" spans="1:13" ht="27.75" customHeight="1" x14ac:dyDescent="0.2">
      <c r="A63" s="168" t="s">
        <v>652</v>
      </c>
      <c r="B63" s="27"/>
      <c r="C63" s="175"/>
      <c r="D63" s="140">
        <v>3.2320000000000002</v>
      </c>
      <c r="E63" s="141">
        <v>0.34399999999999997</v>
      </c>
      <c r="F63" s="142">
        <v>8.0000000000000002E-3</v>
      </c>
      <c r="G63" s="170">
        <v>11.32</v>
      </c>
      <c r="H63" s="171"/>
      <c r="I63" s="173"/>
      <c r="J63" s="43"/>
      <c r="M63" s="226">
        <v>2</v>
      </c>
    </row>
    <row r="64" spans="1:13" ht="27.75" customHeight="1" x14ac:dyDescent="0.2">
      <c r="A64" s="168" t="s">
        <v>653</v>
      </c>
      <c r="B64" s="27"/>
      <c r="C64" s="175"/>
      <c r="D64" s="140">
        <v>3.2320000000000002</v>
      </c>
      <c r="E64" s="141">
        <v>0.34399999999999997</v>
      </c>
      <c r="F64" s="142">
        <v>8.0000000000000002E-3</v>
      </c>
      <c r="G64" s="170">
        <v>20.7</v>
      </c>
      <c r="H64" s="171"/>
      <c r="I64" s="173"/>
      <c r="J64" s="43"/>
      <c r="M64" s="226">
        <v>2</v>
      </c>
    </row>
    <row r="65" spans="1:13" ht="27.75" customHeight="1" x14ac:dyDescent="0.2">
      <c r="A65" s="168" t="s">
        <v>654</v>
      </c>
      <c r="B65" s="27"/>
      <c r="C65" s="175"/>
      <c r="D65" s="140">
        <v>3.2320000000000002</v>
      </c>
      <c r="E65" s="141">
        <v>0.34399999999999997</v>
      </c>
      <c r="F65" s="142">
        <v>8.0000000000000002E-3</v>
      </c>
      <c r="G65" s="170">
        <v>55.86</v>
      </c>
      <c r="H65" s="171"/>
      <c r="I65" s="173"/>
      <c r="J65" s="43"/>
      <c r="M65" s="226">
        <v>2</v>
      </c>
    </row>
    <row r="66" spans="1:13" ht="27.75" customHeight="1" x14ac:dyDescent="0.2">
      <c r="A66" s="168" t="s">
        <v>460</v>
      </c>
      <c r="B66" s="27"/>
      <c r="C66" s="175"/>
      <c r="D66" s="140">
        <v>3.2320000000000002</v>
      </c>
      <c r="E66" s="141">
        <v>0.34399999999999997</v>
      </c>
      <c r="F66" s="142">
        <v>8.0000000000000002E-3</v>
      </c>
      <c r="G66" s="171"/>
      <c r="H66" s="171"/>
      <c r="I66" s="173"/>
      <c r="J66" s="43"/>
      <c r="M66" s="226">
        <v>2</v>
      </c>
    </row>
    <row r="67" spans="1:13" ht="27.75" customHeight="1" x14ac:dyDescent="0.2">
      <c r="A67" s="168" t="s">
        <v>597</v>
      </c>
      <c r="B67" s="27"/>
      <c r="C67" s="175"/>
      <c r="D67" s="140">
        <v>2.3650000000000002</v>
      </c>
      <c r="E67" s="141">
        <v>0.23400000000000001</v>
      </c>
      <c r="F67" s="142">
        <v>6.0000000000000001E-3</v>
      </c>
      <c r="G67" s="170">
        <v>6.13</v>
      </c>
      <c r="H67" s="170">
        <v>1.2</v>
      </c>
      <c r="I67" s="174">
        <v>1.2</v>
      </c>
      <c r="J67" s="42">
        <v>4.7E-2</v>
      </c>
      <c r="M67" s="226">
        <v>2</v>
      </c>
    </row>
    <row r="68" spans="1:13" ht="27.75" customHeight="1" x14ac:dyDescent="0.2">
      <c r="A68" s="168" t="s">
        <v>598</v>
      </c>
      <c r="B68" s="27"/>
      <c r="C68" s="175"/>
      <c r="D68" s="140">
        <v>2.3650000000000002</v>
      </c>
      <c r="E68" s="141">
        <v>0.23400000000000001</v>
      </c>
      <c r="F68" s="142">
        <v>6.0000000000000001E-3</v>
      </c>
      <c r="G68" s="170">
        <v>118.66</v>
      </c>
      <c r="H68" s="170">
        <v>1.2</v>
      </c>
      <c r="I68" s="174">
        <v>1.2</v>
      </c>
      <c r="J68" s="42">
        <v>4.7E-2</v>
      </c>
      <c r="M68" s="226">
        <v>2</v>
      </c>
    </row>
    <row r="69" spans="1:13" ht="27.75" customHeight="1" x14ac:dyDescent="0.2">
      <c r="A69" s="168" t="s">
        <v>599</v>
      </c>
      <c r="B69" s="27"/>
      <c r="C69" s="175"/>
      <c r="D69" s="140">
        <v>2.3650000000000002</v>
      </c>
      <c r="E69" s="141">
        <v>0.23400000000000001</v>
      </c>
      <c r="F69" s="142">
        <v>6.0000000000000001E-3</v>
      </c>
      <c r="G69" s="170">
        <v>193.69</v>
      </c>
      <c r="H69" s="170">
        <v>1.2</v>
      </c>
      <c r="I69" s="174">
        <v>1.2</v>
      </c>
      <c r="J69" s="42">
        <v>4.7E-2</v>
      </c>
      <c r="M69" s="226">
        <v>2</v>
      </c>
    </row>
    <row r="70" spans="1:13" ht="27.75" customHeight="1" x14ac:dyDescent="0.2">
      <c r="A70" s="168" t="s">
        <v>600</v>
      </c>
      <c r="B70" s="27"/>
      <c r="C70" s="175"/>
      <c r="D70" s="140">
        <v>2.3650000000000002</v>
      </c>
      <c r="E70" s="141">
        <v>0.23400000000000001</v>
      </c>
      <c r="F70" s="142">
        <v>6.0000000000000001E-3</v>
      </c>
      <c r="G70" s="170">
        <v>322.45999999999998</v>
      </c>
      <c r="H70" s="170">
        <v>1.2</v>
      </c>
      <c r="I70" s="174">
        <v>1.2</v>
      </c>
      <c r="J70" s="42">
        <v>4.7E-2</v>
      </c>
      <c r="M70" s="226">
        <v>2</v>
      </c>
    </row>
    <row r="71" spans="1:13" ht="27.75" customHeight="1" x14ac:dyDescent="0.2">
      <c r="A71" s="168" t="s">
        <v>601</v>
      </c>
      <c r="B71" s="27"/>
      <c r="C71" s="175"/>
      <c r="D71" s="140">
        <v>2.3650000000000002</v>
      </c>
      <c r="E71" s="141">
        <v>0.23400000000000001</v>
      </c>
      <c r="F71" s="142">
        <v>6.0000000000000001E-3</v>
      </c>
      <c r="G71" s="170">
        <v>680.56</v>
      </c>
      <c r="H71" s="170">
        <v>1.2</v>
      </c>
      <c r="I71" s="174">
        <v>1.2</v>
      </c>
      <c r="J71" s="42">
        <v>4.7E-2</v>
      </c>
      <c r="M71" s="226">
        <v>2</v>
      </c>
    </row>
    <row r="72" spans="1:13" ht="27.75" customHeight="1" x14ac:dyDescent="0.2">
      <c r="A72" s="168" t="s">
        <v>602</v>
      </c>
      <c r="B72" s="27"/>
      <c r="C72" s="175"/>
      <c r="D72" s="140">
        <v>2.1840000000000002</v>
      </c>
      <c r="E72" s="141">
        <v>0.16700000000000001</v>
      </c>
      <c r="F72" s="142">
        <v>5.0000000000000001E-3</v>
      </c>
      <c r="G72" s="170">
        <v>3.63</v>
      </c>
      <c r="H72" s="170">
        <v>2.83</v>
      </c>
      <c r="I72" s="174">
        <v>2.83</v>
      </c>
      <c r="J72" s="42">
        <v>3.5999999999999997E-2</v>
      </c>
      <c r="M72" s="226">
        <v>2</v>
      </c>
    </row>
    <row r="73" spans="1:13" ht="27.75" customHeight="1" x14ac:dyDescent="0.2">
      <c r="A73" s="168" t="s">
        <v>603</v>
      </c>
      <c r="B73" s="27"/>
      <c r="C73" s="175"/>
      <c r="D73" s="140">
        <v>2.1840000000000002</v>
      </c>
      <c r="E73" s="141">
        <v>0.16700000000000001</v>
      </c>
      <c r="F73" s="142">
        <v>5.0000000000000001E-3</v>
      </c>
      <c r="G73" s="170">
        <v>192.33</v>
      </c>
      <c r="H73" s="170">
        <v>2.83</v>
      </c>
      <c r="I73" s="174">
        <v>2.83</v>
      </c>
      <c r="J73" s="42">
        <v>3.5999999999999997E-2</v>
      </c>
      <c r="M73" s="226">
        <v>2</v>
      </c>
    </row>
    <row r="74" spans="1:13" ht="27.75" customHeight="1" x14ac:dyDescent="0.2">
      <c r="A74" s="168" t="s">
        <v>604</v>
      </c>
      <c r="B74" s="27"/>
      <c r="C74" s="175"/>
      <c r="D74" s="140">
        <v>2.1840000000000002</v>
      </c>
      <c r="E74" s="141">
        <v>0.16700000000000001</v>
      </c>
      <c r="F74" s="142">
        <v>5.0000000000000001E-3</v>
      </c>
      <c r="G74" s="170">
        <v>318.14</v>
      </c>
      <c r="H74" s="170">
        <v>2.83</v>
      </c>
      <c r="I74" s="174">
        <v>2.83</v>
      </c>
      <c r="J74" s="42">
        <v>3.5999999999999997E-2</v>
      </c>
      <c r="M74" s="226">
        <v>2</v>
      </c>
    </row>
    <row r="75" spans="1:13" ht="27.75" customHeight="1" x14ac:dyDescent="0.2">
      <c r="A75" s="168" t="s">
        <v>605</v>
      </c>
      <c r="B75" s="27"/>
      <c r="C75" s="175"/>
      <c r="D75" s="140">
        <v>2.1840000000000002</v>
      </c>
      <c r="E75" s="141">
        <v>0.16700000000000001</v>
      </c>
      <c r="F75" s="142">
        <v>5.0000000000000001E-3</v>
      </c>
      <c r="G75" s="170">
        <v>534.04999999999995</v>
      </c>
      <c r="H75" s="170">
        <v>2.83</v>
      </c>
      <c r="I75" s="174">
        <v>2.83</v>
      </c>
      <c r="J75" s="42">
        <v>3.5999999999999997E-2</v>
      </c>
      <c r="M75" s="226">
        <v>2</v>
      </c>
    </row>
    <row r="76" spans="1:13" ht="27.75" customHeight="1" x14ac:dyDescent="0.2">
      <c r="A76" s="168" t="s">
        <v>606</v>
      </c>
      <c r="B76" s="27"/>
      <c r="C76" s="175"/>
      <c r="D76" s="140">
        <v>2.1840000000000002</v>
      </c>
      <c r="E76" s="141">
        <v>0.16700000000000001</v>
      </c>
      <c r="F76" s="142">
        <v>5.0000000000000001E-3</v>
      </c>
      <c r="G76" s="170">
        <v>1134.5</v>
      </c>
      <c r="H76" s="170">
        <v>2.83</v>
      </c>
      <c r="I76" s="174">
        <v>2.83</v>
      </c>
      <c r="J76" s="42">
        <v>3.5999999999999997E-2</v>
      </c>
      <c r="M76" s="226">
        <v>2</v>
      </c>
    </row>
    <row r="77" spans="1:13" ht="27.75" customHeight="1" x14ac:dyDescent="0.2">
      <c r="A77" s="168" t="s">
        <v>607</v>
      </c>
      <c r="B77" s="27"/>
      <c r="C77" s="175"/>
      <c r="D77" s="140">
        <v>1.776</v>
      </c>
      <c r="E77" s="141">
        <v>0.11700000000000001</v>
      </c>
      <c r="F77" s="142">
        <v>4.0000000000000001E-3</v>
      </c>
      <c r="G77" s="170">
        <v>62.06</v>
      </c>
      <c r="H77" s="170">
        <v>3.81</v>
      </c>
      <c r="I77" s="174">
        <v>3.81</v>
      </c>
      <c r="J77" s="42">
        <v>2.5000000000000001E-2</v>
      </c>
      <c r="M77" s="226">
        <v>2</v>
      </c>
    </row>
    <row r="78" spans="1:13" ht="27.75" customHeight="1" x14ac:dyDescent="0.2">
      <c r="A78" s="168" t="s">
        <v>608</v>
      </c>
      <c r="B78" s="27"/>
      <c r="C78" s="175"/>
      <c r="D78" s="140">
        <v>1.776</v>
      </c>
      <c r="E78" s="141">
        <v>0.11700000000000001</v>
      </c>
      <c r="F78" s="142">
        <v>4.0000000000000001E-3</v>
      </c>
      <c r="G78" s="170">
        <v>1092.9100000000001</v>
      </c>
      <c r="H78" s="170">
        <v>3.81</v>
      </c>
      <c r="I78" s="174">
        <v>3.81</v>
      </c>
      <c r="J78" s="42">
        <v>2.5000000000000001E-2</v>
      </c>
      <c r="M78" s="226">
        <v>2</v>
      </c>
    </row>
    <row r="79" spans="1:13" ht="27.75" customHeight="1" x14ac:dyDescent="0.2">
      <c r="A79" s="168" t="s">
        <v>609</v>
      </c>
      <c r="B79" s="27"/>
      <c r="C79" s="175"/>
      <c r="D79" s="140">
        <v>1.776</v>
      </c>
      <c r="E79" s="141">
        <v>0.11700000000000001</v>
      </c>
      <c r="F79" s="142">
        <v>4.0000000000000001E-3</v>
      </c>
      <c r="G79" s="170">
        <v>3349.5</v>
      </c>
      <c r="H79" s="170">
        <v>3.81</v>
      </c>
      <c r="I79" s="174">
        <v>3.81</v>
      </c>
      <c r="J79" s="42">
        <v>2.5000000000000001E-2</v>
      </c>
      <c r="M79" s="226">
        <v>2</v>
      </c>
    </row>
    <row r="80" spans="1:13" ht="27.75" customHeight="1" x14ac:dyDescent="0.2">
      <c r="A80" s="168" t="s">
        <v>610</v>
      </c>
      <c r="B80" s="27"/>
      <c r="C80" s="175"/>
      <c r="D80" s="140">
        <v>1.776</v>
      </c>
      <c r="E80" s="141">
        <v>0.11700000000000001</v>
      </c>
      <c r="F80" s="142">
        <v>4.0000000000000001E-3</v>
      </c>
      <c r="G80" s="170">
        <v>6709.85</v>
      </c>
      <c r="H80" s="170">
        <v>3.81</v>
      </c>
      <c r="I80" s="174">
        <v>3.81</v>
      </c>
      <c r="J80" s="42">
        <v>2.5000000000000001E-2</v>
      </c>
      <c r="M80" s="226">
        <v>2</v>
      </c>
    </row>
    <row r="81" spans="1:13" ht="27.75" customHeight="1" x14ac:dyDescent="0.2">
      <c r="A81" s="168" t="s">
        <v>611</v>
      </c>
      <c r="B81" s="27"/>
      <c r="C81" s="175"/>
      <c r="D81" s="140">
        <v>1.776</v>
      </c>
      <c r="E81" s="141">
        <v>0.11700000000000001</v>
      </c>
      <c r="F81" s="142">
        <v>4.0000000000000001E-3</v>
      </c>
      <c r="G81" s="170">
        <v>17571.04</v>
      </c>
      <c r="H81" s="170">
        <v>3.81</v>
      </c>
      <c r="I81" s="174">
        <v>3.81</v>
      </c>
      <c r="J81" s="42">
        <v>2.5000000000000001E-2</v>
      </c>
      <c r="M81" s="226">
        <v>2</v>
      </c>
    </row>
    <row r="82" spans="1:13" ht="27.75" customHeight="1" x14ac:dyDescent="0.2">
      <c r="A82" s="168" t="s">
        <v>461</v>
      </c>
      <c r="B82" s="27"/>
      <c r="C82" s="175"/>
      <c r="D82" s="143">
        <v>8.32</v>
      </c>
      <c r="E82" s="144">
        <v>0.80100000000000005</v>
      </c>
      <c r="F82" s="142">
        <v>0.53800000000000003</v>
      </c>
      <c r="G82" s="171"/>
      <c r="H82" s="171"/>
      <c r="I82" s="173"/>
      <c r="J82" s="43"/>
      <c r="M82" s="226">
        <v>2</v>
      </c>
    </row>
    <row r="83" spans="1:13" ht="27.75" customHeight="1" x14ac:dyDescent="0.2">
      <c r="A83" s="168" t="s">
        <v>462</v>
      </c>
      <c r="B83" s="27"/>
      <c r="C83" s="175"/>
      <c r="D83" s="140">
        <v>-3.5059999999999998</v>
      </c>
      <c r="E83" s="141">
        <v>-0.373</v>
      </c>
      <c r="F83" s="142">
        <v>-8.9999999999999993E-3</v>
      </c>
      <c r="G83" s="170">
        <v>0</v>
      </c>
      <c r="H83" s="171"/>
      <c r="I83" s="173"/>
      <c r="J83" s="43"/>
      <c r="M83" s="226">
        <v>2</v>
      </c>
    </row>
    <row r="84" spans="1:13" ht="27.75" customHeight="1" x14ac:dyDescent="0.2">
      <c r="A84" s="168" t="s">
        <v>463</v>
      </c>
      <c r="B84" s="27"/>
      <c r="C84" s="175"/>
      <c r="D84" s="140">
        <v>-3.3690000000000002</v>
      </c>
      <c r="E84" s="141">
        <v>-0.34499999999999997</v>
      </c>
      <c r="F84" s="142">
        <v>-8.0000000000000002E-3</v>
      </c>
      <c r="G84" s="170">
        <v>0</v>
      </c>
      <c r="H84" s="171"/>
      <c r="I84" s="173"/>
      <c r="J84" s="43"/>
      <c r="M84" s="226">
        <v>2</v>
      </c>
    </row>
    <row r="85" spans="1:13" ht="27.75" customHeight="1" x14ac:dyDescent="0.2">
      <c r="A85" s="168" t="s">
        <v>464</v>
      </c>
      <c r="B85" s="27"/>
      <c r="C85" s="175"/>
      <c r="D85" s="140">
        <v>-3.5059999999999998</v>
      </c>
      <c r="E85" s="141">
        <v>-0.373</v>
      </c>
      <c r="F85" s="142">
        <v>-8.9999999999999993E-3</v>
      </c>
      <c r="G85" s="170">
        <v>0</v>
      </c>
      <c r="H85" s="171"/>
      <c r="I85" s="173"/>
      <c r="J85" s="42">
        <v>7.8E-2</v>
      </c>
      <c r="M85" s="226">
        <v>2</v>
      </c>
    </row>
    <row r="86" spans="1:13" ht="27.75" customHeight="1" x14ac:dyDescent="0.2">
      <c r="A86" s="168" t="s">
        <v>465</v>
      </c>
      <c r="B86" s="27"/>
      <c r="C86" s="175"/>
      <c r="D86" s="140">
        <v>-3.3690000000000002</v>
      </c>
      <c r="E86" s="141">
        <v>-0.34499999999999997</v>
      </c>
      <c r="F86" s="142">
        <v>-8.0000000000000002E-3</v>
      </c>
      <c r="G86" s="170">
        <v>0</v>
      </c>
      <c r="H86" s="171"/>
      <c r="I86" s="173"/>
      <c r="J86" s="42">
        <v>6.9000000000000006E-2</v>
      </c>
      <c r="M86" s="226">
        <v>2</v>
      </c>
    </row>
    <row r="87" spans="1:13" ht="27.75" customHeight="1" x14ac:dyDescent="0.2">
      <c r="A87" s="168" t="s">
        <v>466</v>
      </c>
      <c r="B87" s="27"/>
      <c r="C87" s="175"/>
      <c r="D87" s="140">
        <v>-4.9420000000000002</v>
      </c>
      <c r="E87" s="141">
        <v>-0.378</v>
      </c>
      <c r="F87" s="142">
        <v>-1.0999999999999999E-2</v>
      </c>
      <c r="G87" s="170">
        <v>104.23</v>
      </c>
      <c r="H87" s="171"/>
      <c r="I87" s="173"/>
      <c r="J87" s="42">
        <v>0.14000000000000001</v>
      </c>
      <c r="M87" s="226">
        <v>2</v>
      </c>
    </row>
    <row r="88" spans="1:13" ht="27.75" customHeight="1" x14ac:dyDescent="0.2">
      <c r="A88" s="168" t="s">
        <v>655</v>
      </c>
      <c r="B88" s="27"/>
      <c r="C88" s="175"/>
      <c r="D88" s="140">
        <v>1.4219999999999999</v>
      </c>
      <c r="E88" s="141">
        <v>0.151</v>
      </c>
      <c r="F88" s="142">
        <v>4.0000000000000001E-3</v>
      </c>
      <c r="G88" s="170">
        <v>2.38</v>
      </c>
      <c r="H88" s="171"/>
      <c r="I88" s="173"/>
      <c r="J88" s="43"/>
      <c r="M88" s="226">
        <v>2</v>
      </c>
    </row>
    <row r="89" spans="1:13" ht="27.75" customHeight="1" x14ac:dyDescent="0.2">
      <c r="A89" s="168" t="s">
        <v>681</v>
      </c>
      <c r="B89" s="27"/>
      <c r="C89" s="175"/>
      <c r="D89" s="140">
        <v>1.4219999999999999</v>
      </c>
      <c r="E89" s="141">
        <v>0.151</v>
      </c>
      <c r="F89" s="142">
        <v>4.0000000000000001E-3</v>
      </c>
      <c r="G89" s="171"/>
      <c r="H89" s="171"/>
      <c r="I89" s="173"/>
      <c r="J89" s="43"/>
      <c r="M89" s="226">
        <v>2</v>
      </c>
    </row>
    <row r="90" spans="1:13" ht="27.75" customHeight="1" x14ac:dyDescent="0.2">
      <c r="A90" s="168" t="s">
        <v>656</v>
      </c>
      <c r="B90" s="27"/>
      <c r="C90" s="175"/>
      <c r="D90" s="140">
        <v>1.5740000000000001</v>
      </c>
      <c r="E90" s="141">
        <v>0.16800000000000001</v>
      </c>
      <c r="F90" s="142">
        <v>4.0000000000000001E-3</v>
      </c>
      <c r="G90" s="170">
        <v>0.89</v>
      </c>
      <c r="H90" s="171"/>
      <c r="I90" s="173"/>
      <c r="J90" s="43"/>
      <c r="M90" s="226">
        <v>2</v>
      </c>
    </row>
    <row r="91" spans="1:13" ht="27.75" customHeight="1" x14ac:dyDescent="0.2">
      <c r="A91" s="168" t="s">
        <v>657</v>
      </c>
      <c r="B91" s="27"/>
      <c r="C91" s="175"/>
      <c r="D91" s="140">
        <v>1.5740000000000001</v>
      </c>
      <c r="E91" s="141">
        <v>0.16800000000000001</v>
      </c>
      <c r="F91" s="142">
        <v>4.0000000000000001E-3</v>
      </c>
      <c r="G91" s="170">
        <v>3.09</v>
      </c>
      <c r="H91" s="171"/>
      <c r="I91" s="173"/>
      <c r="J91" s="43"/>
      <c r="M91" s="226">
        <v>2</v>
      </c>
    </row>
    <row r="92" spans="1:13" ht="27.75" customHeight="1" x14ac:dyDescent="0.2">
      <c r="A92" s="168" t="s">
        <v>658</v>
      </c>
      <c r="B92" s="27"/>
      <c r="C92" s="175"/>
      <c r="D92" s="140">
        <v>1.5740000000000001</v>
      </c>
      <c r="E92" s="141">
        <v>0.16800000000000001</v>
      </c>
      <c r="F92" s="142">
        <v>4.0000000000000001E-3</v>
      </c>
      <c r="G92" s="170">
        <v>5.51</v>
      </c>
      <c r="H92" s="171"/>
      <c r="I92" s="173"/>
      <c r="J92" s="43"/>
      <c r="M92" s="226">
        <v>2</v>
      </c>
    </row>
    <row r="93" spans="1:13" ht="27.75" customHeight="1" x14ac:dyDescent="0.2">
      <c r="A93" s="168" t="s">
        <v>659</v>
      </c>
      <c r="B93" s="27"/>
      <c r="C93" s="175"/>
      <c r="D93" s="140">
        <v>1.5740000000000001</v>
      </c>
      <c r="E93" s="141">
        <v>0.16800000000000001</v>
      </c>
      <c r="F93" s="142">
        <v>4.0000000000000001E-3</v>
      </c>
      <c r="G93" s="170">
        <v>10.08</v>
      </c>
      <c r="H93" s="171"/>
      <c r="I93" s="173"/>
      <c r="J93" s="43"/>
      <c r="M93" s="226">
        <v>2</v>
      </c>
    </row>
    <row r="94" spans="1:13" ht="27.75" customHeight="1" x14ac:dyDescent="0.2">
      <c r="A94" s="168" t="s">
        <v>660</v>
      </c>
      <c r="B94" s="27"/>
      <c r="C94" s="175"/>
      <c r="D94" s="140">
        <v>1.5740000000000001</v>
      </c>
      <c r="E94" s="141">
        <v>0.16800000000000001</v>
      </c>
      <c r="F94" s="142">
        <v>4.0000000000000001E-3</v>
      </c>
      <c r="G94" s="170">
        <v>27.22</v>
      </c>
      <c r="H94" s="171"/>
      <c r="I94" s="173"/>
      <c r="J94" s="43"/>
      <c r="M94" s="226">
        <v>2</v>
      </c>
    </row>
    <row r="95" spans="1:13" ht="27.75" customHeight="1" x14ac:dyDescent="0.2">
      <c r="A95" s="168" t="s">
        <v>467</v>
      </c>
      <c r="B95" s="27"/>
      <c r="C95" s="175"/>
      <c r="D95" s="140">
        <v>1.5740000000000001</v>
      </c>
      <c r="E95" s="141">
        <v>0.16800000000000001</v>
      </c>
      <c r="F95" s="142">
        <v>4.0000000000000001E-3</v>
      </c>
      <c r="G95" s="171"/>
      <c r="H95" s="171"/>
      <c r="I95" s="173"/>
      <c r="J95" s="43"/>
      <c r="M95" s="226">
        <v>2</v>
      </c>
    </row>
    <row r="96" spans="1:13" ht="27.75" customHeight="1" x14ac:dyDescent="0.2">
      <c r="A96" s="168" t="s">
        <v>582</v>
      </c>
      <c r="B96" s="27"/>
      <c r="C96" s="175"/>
      <c r="D96" s="140">
        <v>1.1519999999999999</v>
      </c>
      <c r="E96" s="141">
        <v>0.114</v>
      </c>
      <c r="F96" s="142">
        <v>3.0000000000000001E-3</v>
      </c>
      <c r="G96" s="170">
        <v>2.98</v>
      </c>
      <c r="H96" s="170">
        <v>0.57999999999999996</v>
      </c>
      <c r="I96" s="174">
        <v>0.57999999999999996</v>
      </c>
      <c r="J96" s="42">
        <v>2.3E-2</v>
      </c>
      <c r="M96" s="226">
        <v>2</v>
      </c>
    </row>
    <row r="97" spans="1:13" ht="27.75" customHeight="1" x14ac:dyDescent="0.2">
      <c r="A97" s="168" t="s">
        <v>583</v>
      </c>
      <c r="B97" s="27"/>
      <c r="C97" s="175"/>
      <c r="D97" s="140">
        <v>1.1519999999999999</v>
      </c>
      <c r="E97" s="141">
        <v>0.114</v>
      </c>
      <c r="F97" s="142">
        <v>3.0000000000000001E-3</v>
      </c>
      <c r="G97" s="170">
        <v>57.81</v>
      </c>
      <c r="H97" s="170">
        <v>0.57999999999999996</v>
      </c>
      <c r="I97" s="174">
        <v>0.57999999999999996</v>
      </c>
      <c r="J97" s="42">
        <v>2.3E-2</v>
      </c>
      <c r="M97" s="226">
        <v>2</v>
      </c>
    </row>
    <row r="98" spans="1:13" ht="27.75" customHeight="1" x14ac:dyDescent="0.2">
      <c r="A98" s="168" t="s">
        <v>584</v>
      </c>
      <c r="B98" s="27"/>
      <c r="C98" s="175"/>
      <c r="D98" s="140">
        <v>1.1519999999999999</v>
      </c>
      <c r="E98" s="141">
        <v>0.114</v>
      </c>
      <c r="F98" s="142">
        <v>3.0000000000000001E-3</v>
      </c>
      <c r="G98" s="170">
        <v>94.36</v>
      </c>
      <c r="H98" s="170">
        <v>0.57999999999999996</v>
      </c>
      <c r="I98" s="174">
        <v>0.57999999999999996</v>
      </c>
      <c r="J98" s="42">
        <v>2.3E-2</v>
      </c>
      <c r="M98" s="226">
        <v>2</v>
      </c>
    </row>
    <row r="99" spans="1:13" ht="27.75" customHeight="1" x14ac:dyDescent="0.2">
      <c r="A99" s="168" t="s">
        <v>585</v>
      </c>
      <c r="B99" s="27"/>
      <c r="C99" s="175"/>
      <c r="D99" s="140">
        <v>1.1519999999999999</v>
      </c>
      <c r="E99" s="141">
        <v>0.114</v>
      </c>
      <c r="F99" s="142">
        <v>3.0000000000000001E-3</v>
      </c>
      <c r="G99" s="170">
        <v>157.1</v>
      </c>
      <c r="H99" s="170">
        <v>0.57999999999999996</v>
      </c>
      <c r="I99" s="174">
        <v>0.57999999999999996</v>
      </c>
      <c r="J99" s="42">
        <v>2.3E-2</v>
      </c>
      <c r="M99" s="226">
        <v>2</v>
      </c>
    </row>
    <row r="100" spans="1:13" ht="27.75" customHeight="1" x14ac:dyDescent="0.2">
      <c r="A100" s="168" t="s">
        <v>586</v>
      </c>
      <c r="B100" s="27"/>
      <c r="C100" s="175"/>
      <c r="D100" s="140">
        <v>1.1519999999999999</v>
      </c>
      <c r="E100" s="141">
        <v>0.114</v>
      </c>
      <c r="F100" s="142">
        <v>3.0000000000000001E-3</v>
      </c>
      <c r="G100" s="170">
        <v>331.55</v>
      </c>
      <c r="H100" s="170">
        <v>0.57999999999999996</v>
      </c>
      <c r="I100" s="174">
        <v>0.57999999999999996</v>
      </c>
      <c r="J100" s="42">
        <v>2.3E-2</v>
      </c>
      <c r="M100" s="226">
        <v>2</v>
      </c>
    </row>
    <row r="101" spans="1:13" ht="27.75" customHeight="1" x14ac:dyDescent="0.2">
      <c r="A101" s="168" t="s">
        <v>587</v>
      </c>
      <c r="B101" s="27"/>
      <c r="C101" s="175"/>
      <c r="D101" s="140">
        <v>1.0640000000000001</v>
      </c>
      <c r="E101" s="141">
        <v>8.1000000000000003E-2</v>
      </c>
      <c r="F101" s="142">
        <v>2E-3</v>
      </c>
      <c r="G101" s="170">
        <v>1.77</v>
      </c>
      <c r="H101" s="170">
        <v>1.38</v>
      </c>
      <c r="I101" s="174">
        <v>1.38</v>
      </c>
      <c r="J101" s="42">
        <v>1.7000000000000001E-2</v>
      </c>
      <c r="M101" s="226">
        <v>2</v>
      </c>
    </row>
    <row r="102" spans="1:13" ht="27.75" customHeight="1" x14ac:dyDescent="0.2">
      <c r="A102" s="168" t="s">
        <v>588</v>
      </c>
      <c r="B102" s="27"/>
      <c r="C102" s="175"/>
      <c r="D102" s="140">
        <v>1.0640000000000001</v>
      </c>
      <c r="E102" s="141">
        <v>8.1000000000000003E-2</v>
      </c>
      <c r="F102" s="142">
        <v>2E-3</v>
      </c>
      <c r="G102" s="170">
        <v>93.7</v>
      </c>
      <c r="H102" s="170">
        <v>1.38</v>
      </c>
      <c r="I102" s="174">
        <v>1.38</v>
      </c>
      <c r="J102" s="42">
        <v>1.7000000000000001E-2</v>
      </c>
      <c r="M102" s="226">
        <v>2</v>
      </c>
    </row>
    <row r="103" spans="1:13" ht="27.75" customHeight="1" x14ac:dyDescent="0.2">
      <c r="A103" s="168" t="s">
        <v>589</v>
      </c>
      <c r="B103" s="27"/>
      <c r="C103" s="175"/>
      <c r="D103" s="140">
        <v>1.0640000000000001</v>
      </c>
      <c r="E103" s="141">
        <v>8.1000000000000003E-2</v>
      </c>
      <c r="F103" s="142">
        <v>2E-3</v>
      </c>
      <c r="G103" s="170">
        <v>154.99</v>
      </c>
      <c r="H103" s="170">
        <v>1.38</v>
      </c>
      <c r="I103" s="174">
        <v>1.38</v>
      </c>
      <c r="J103" s="42">
        <v>1.7000000000000001E-2</v>
      </c>
      <c r="M103" s="226">
        <v>2</v>
      </c>
    </row>
    <row r="104" spans="1:13" ht="27.75" customHeight="1" x14ac:dyDescent="0.2">
      <c r="A104" s="168" t="s">
        <v>590</v>
      </c>
      <c r="B104" s="27"/>
      <c r="C104" s="175"/>
      <c r="D104" s="140">
        <v>1.0640000000000001</v>
      </c>
      <c r="E104" s="141">
        <v>8.1000000000000003E-2</v>
      </c>
      <c r="F104" s="142">
        <v>2E-3</v>
      </c>
      <c r="G104" s="170">
        <v>260.18</v>
      </c>
      <c r="H104" s="170">
        <v>1.38</v>
      </c>
      <c r="I104" s="174">
        <v>1.38</v>
      </c>
      <c r="J104" s="42">
        <v>1.7000000000000001E-2</v>
      </c>
      <c r="M104" s="226">
        <v>2</v>
      </c>
    </row>
    <row r="105" spans="1:13" ht="27.75" customHeight="1" x14ac:dyDescent="0.2">
      <c r="A105" s="168" t="s">
        <v>591</v>
      </c>
      <c r="B105" s="27"/>
      <c r="C105" s="175"/>
      <c r="D105" s="140">
        <v>1.0640000000000001</v>
      </c>
      <c r="E105" s="141">
        <v>8.1000000000000003E-2</v>
      </c>
      <c r="F105" s="142">
        <v>2E-3</v>
      </c>
      <c r="G105" s="170">
        <v>552.70000000000005</v>
      </c>
      <c r="H105" s="170">
        <v>1.38</v>
      </c>
      <c r="I105" s="174">
        <v>1.38</v>
      </c>
      <c r="J105" s="42">
        <v>1.7000000000000001E-2</v>
      </c>
      <c r="M105" s="226">
        <v>2</v>
      </c>
    </row>
    <row r="106" spans="1:13" ht="27.75" customHeight="1" x14ac:dyDescent="0.2">
      <c r="A106" s="168" t="s">
        <v>592</v>
      </c>
      <c r="B106" s="27"/>
      <c r="C106" s="175"/>
      <c r="D106" s="140">
        <v>0.86499999999999999</v>
      </c>
      <c r="E106" s="141">
        <v>5.7000000000000002E-2</v>
      </c>
      <c r="F106" s="142">
        <v>2E-3</v>
      </c>
      <c r="G106" s="170">
        <v>30.23</v>
      </c>
      <c r="H106" s="170">
        <v>1.85</v>
      </c>
      <c r="I106" s="174">
        <v>1.85</v>
      </c>
      <c r="J106" s="42">
        <v>1.2E-2</v>
      </c>
      <c r="M106" s="226">
        <v>2</v>
      </c>
    </row>
    <row r="107" spans="1:13" ht="27.75" customHeight="1" x14ac:dyDescent="0.2">
      <c r="A107" s="168" t="s">
        <v>593</v>
      </c>
      <c r="B107" s="27"/>
      <c r="C107" s="175"/>
      <c r="D107" s="140">
        <v>0.86499999999999999</v>
      </c>
      <c r="E107" s="141">
        <v>5.7000000000000002E-2</v>
      </c>
      <c r="F107" s="142">
        <v>2E-3</v>
      </c>
      <c r="G107" s="170">
        <v>532.44000000000005</v>
      </c>
      <c r="H107" s="170">
        <v>1.85</v>
      </c>
      <c r="I107" s="174">
        <v>1.85</v>
      </c>
      <c r="J107" s="42">
        <v>1.2E-2</v>
      </c>
      <c r="M107" s="226">
        <v>2</v>
      </c>
    </row>
    <row r="108" spans="1:13" ht="27.75" customHeight="1" x14ac:dyDescent="0.2">
      <c r="A108" s="168" t="s">
        <v>594</v>
      </c>
      <c r="B108" s="27"/>
      <c r="C108" s="175"/>
      <c r="D108" s="140">
        <v>0.86499999999999999</v>
      </c>
      <c r="E108" s="141">
        <v>5.7000000000000002E-2</v>
      </c>
      <c r="F108" s="142">
        <v>2E-3</v>
      </c>
      <c r="G108" s="170">
        <v>1631.8</v>
      </c>
      <c r="H108" s="170">
        <v>1.85</v>
      </c>
      <c r="I108" s="174">
        <v>1.85</v>
      </c>
      <c r="J108" s="42">
        <v>1.2E-2</v>
      </c>
      <c r="M108" s="226">
        <v>2</v>
      </c>
    </row>
    <row r="109" spans="1:13" ht="27.75" customHeight="1" x14ac:dyDescent="0.2">
      <c r="A109" s="168" t="s">
        <v>595</v>
      </c>
      <c r="B109" s="27"/>
      <c r="C109" s="175"/>
      <c r="D109" s="140">
        <v>0.86499999999999999</v>
      </c>
      <c r="E109" s="141">
        <v>5.7000000000000002E-2</v>
      </c>
      <c r="F109" s="142">
        <v>2E-3</v>
      </c>
      <c r="G109" s="170">
        <v>3268.88</v>
      </c>
      <c r="H109" s="170">
        <v>1.85</v>
      </c>
      <c r="I109" s="174">
        <v>1.85</v>
      </c>
      <c r="J109" s="42">
        <v>1.2E-2</v>
      </c>
      <c r="M109" s="226">
        <v>2</v>
      </c>
    </row>
    <row r="110" spans="1:13" ht="27.75" customHeight="1" x14ac:dyDescent="0.2">
      <c r="A110" s="168" t="s">
        <v>596</v>
      </c>
      <c r="B110" s="27"/>
      <c r="C110" s="175"/>
      <c r="D110" s="140">
        <v>0.86499999999999999</v>
      </c>
      <c r="E110" s="141">
        <v>5.7000000000000002E-2</v>
      </c>
      <c r="F110" s="142">
        <v>2E-3</v>
      </c>
      <c r="G110" s="170">
        <v>8560.2000000000007</v>
      </c>
      <c r="H110" s="170">
        <v>1.85</v>
      </c>
      <c r="I110" s="174">
        <v>1.85</v>
      </c>
      <c r="J110" s="42">
        <v>1.2E-2</v>
      </c>
      <c r="M110" s="226">
        <v>2</v>
      </c>
    </row>
    <row r="111" spans="1:13" ht="27.75" customHeight="1" x14ac:dyDescent="0.2">
      <c r="A111" s="168" t="s">
        <v>468</v>
      </c>
      <c r="B111" s="27"/>
      <c r="C111" s="175"/>
      <c r="D111" s="143">
        <v>4.0529999999999999</v>
      </c>
      <c r="E111" s="144">
        <v>0.39</v>
      </c>
      <c r="F111" s="142">
        <v>0.26200000000000001</v>
      </c>
      <c r="G111" s="171"/>
      <c r="H111" s="171"/>
      <c r="I111" s="173"/>
      <c r="J111" s="43"/>
      <c r="M111" s="226">
        <v>2</v>
      </c>
    </row>
    <row r="112" spans="1:13" ht="27.75" customHeight="1" x14ac:dyDescent="0.2">
      <c r="A112" s="168" t="s">
        <v>469</v>
      </c>
      <c r="B112" s="27"/>
      <c r="C112" s="175"/>
      <c r="D112" s="140">
        <v>-1.708</v>
      </c>
      <c r="E112" s="141">
        <v>-0.182</v>
      </c>
      <c r="F112" s="142">
        <v>-4.0000000000000001E-3</v>
      </c>
      <c r="G112" s="170">
        <v>0</v>
      </c>
      <c r="H112" s="171"/>
      <c r="I112" s="173"/>
      <c r="J112" s="43"/>
      <c r="M112" s="226">
        <v>2</v>
      </c>
    </row>
    <row r="113" spans="1:13" ht="27.75" customHeight="1" x14ac:dyDescent="0.2">
      <c r="A113" s="168" t="s">
        <v>470</v>
      </c>
      <c r="B113" s="27"/>
      <c r="C113" s="175"/>
      <c r="D113" s="140">
        <v>-1.641</v>
      </c>
      <c r="E113" s="141">
        <v>-0.16800000000000001</v>
      </c>
      <c r="F113" s="142">
        <v>-4.0000000000000001E-3</v>
      </c>
      <c r="G113" s="170">
        <v>0</v>
      </c>
      <c r="H113" s="171"/>
      <c r="I113" s="173"/>
      <c r="J113" s="43"/>
      <c r="M113" s="226">
        <v>2</v>
      </c>
    </row>
    <row r="114" spans="1:13" ht="27.75" customHeight="1" x14ac:dyDescent="0.2">
      <c r="A114" s="168" t="s">
        <v>471</v>
      </c>
      <c r="B114" s="27"/>
      <c r="C114" s="175"/>
      <c r="D114" s="140">
        <v>-1.708</v>
      </c>
      <c r="E114" s="141">
        <v>-0.182</v>
      </c>
      <c r="F114" s="142">
        <v>-4.0000000000000001E-3</v>
      </c>
      <c r="G114" s="170">
        <v>0</v>
      </c>
      <c r="H114" s="171"/>
      <c r="I114" s="173"/>
      <c r="J114" s="42">
        <v>3.7999999999999999E-2</v>
      </c>
      <c r="M114" s="226">
        <v>3</v>
      </c>
    </row>
    <row r="115" spans="1:13" ht="27.75" customHeight="1" x14ac:dyDescent="0.2">
      <c r="A115" s="168" t="s">
        <v>472</v>
      </c>
      <c r="B115" s="27"/>
      <c r="C115" s="175"/>
      <c r="D115" s="140">
        <v>-1.641</v>
      </c>
      <c r="E115" s="141">
        <v>-0.16800000000000001</v>
      </c>
      <c r="F115" s="142">
        <v>-4.0000000000000001E-3</v>
      </c>
      <c r="G115" s="170">
        <v>0</v>
      </c>
      <c r="H115" s="171"/>
      <c r="I115" s="173"/>
      <c r="J115" s="42">
        <v>3.4000000000000002E-2</v>
      </c>
      <c r="M115" s="226">
        <v>3</v>
      </c>
    </row>
    <row r="116" spans="1:13" ht="27.75" customHeight="1" x14ac:dyDescent="0.2">
      <c r="A116" s="168" t="s">
        <v>473</v>
      </c>
      <c r="B116" s="27"/>
      <c r="C116" s="175"/>
      <c r="D116" s="140">
        <v>-2.407</v>
      </c>
      <c r="E116" s="141">
        <v>-0.184</v>
      </c>
      <c r="F116" s="142">
        <v>-5.0000000000000001E-3</v>
      </c>
      <c r="G116" s="170">
        <v>50.78</v>
      </c>
      <c r="H116" s="171"/>
      <c r="I116" s="173"/>
      <c r="J116" s="42">
        <v>6.8000000000000005E-2</v>
      </c>
      <c r="M116" s="226">
        <v>3</v>
      </c>
    </row>
    <row r="117" spans="1:13" ht="27.75" customHeight="1" x14ac:dyDescent="0.2">
      <c r="A117" s="168" t="s">
        <v>661</v>
      </c>
      <c r="B117" s="27"/>
      <c r="C117" s="175"/>
      <c r="D117" s="140">
        <v>0.26</v>
      </c>
      <c r="E117" s="141">
        <v>2.8000000000000001E-2</v>
      </c>
      <c r="F117" s="142">
        <v>1E-3</v>
      </c>
      <c r="G117" s="170">
        <v>0.44</v>
      </c>
      <c r="H117" s="171"/>
      <c r="I117" s="173"/>
      <c r="J117" s="43"/>
      <c r="M117" s="226">
        <v>3</v>
      </c>
    </row>
    <row r="118" spans="1:13" ht="27.75" customHeight="1" x14ac:dyDescent="0.2">
      <c r="A118" s="168" t="s">
        <v>682</v>
      </c>
      <c r="B118" s="27"/>
      <c r="C118" s="175"/>
      <c r="D118" s="140">
        <v>0.26</v>
      </c>
      <c r="E118" s="141">
        <v>2.8000000000000001E-2</v>
      </c>
      <c r="F118" s="142">
        <v>1E-3</v>
      </c>
      <c r="G118" s="171"/>
      <c r="H118" s="171"/>
      <c r="I118" s="173"/>
      <c r="J118" s="43"/>
      <c r="M118" s="226">
        <v>3</v>
      </c>
    </row>
    <row r="119" spans="1:13" ht="27.75" customHeight="1" x14ac:dyDescent="0.2">
      <c r="A119" s="168" t="s">
        <v>662</v>
      </c>
      <c r="B119" s="27"/>
      <c r="C119" s="175"/>
      <c r="D119" s="140">
        <v>0.28799999999999998</v>
      </c>
      <c r="E119" s="141">
        <v>3.1E-2</v>
      </c>
      <c r="F119" s="142">
        <v>1E-3</v>
      </c>
      <c r="G119" s="170">
        <v>0.16</v>
      </c>
      <c r="H119" s="171"/>
      <c r="I119" s="173"/>
      <c r="J119" s="43"/>
      <c r="M119" s="226">
        <v>3</v>
      </c>
    </row>
    <row r="120" spans="1:13" ht="27.75" customHeight="1" x14ac:dyDescent="0.2">
      <c r="A120" s="168" t="s">
        <v>663</v>
      </c>
      <c r="B120" s="27"/>
      <c r="C120" s="175"/>
      <c r="D120" s="140">
        <v>0.28799999999999998</v>
      </c>
      <c r="E120" s="141">
        <v>3.1E-2</v>
      </c>
      <c r="F120" s="142">
        <v>1E-3</v>
      </c>
      <c r="G120" s="170">
        <v>0.56999999999999995</v>
      </c>
      <c r="H120" s="171"/>
      <c r="I120" s="173"/>
      <c r="J120" s="43"/>
      <c r="M120" s="226">
        <v>3</v>
      </c>
    </row>
    <row r="121" spans="1:13" ht="27.75" customHeight="1" x14ac:dyDescent="0.2">
      <c r="A121" s="168" t="s">
        <v>664</v>
      </c>
      <c r="B121" s="27"/>
      <c r="C121" s="175"/>
      <c r="D121" s="140">
        <v>0.28799999999999998</v>
      </c>
      <c r="E121" s="141">
        <v>3.1E-2</v>
      </c>
      <c r="F121" s="142">
        <v>1E-3</v>
      </c>
      <c r="G121" s="170">
        <v>1.01</v>
      </c>
      <c r="H121" s="171"/>
      <c r="I121" s="173"/>
      <c r="J121" s="43"/>
      <c r="M121" s="226">
        <v>3</v>
      </c>
    </row>
    <row r="122" spans="1:13" ht="27.75" customHeight="1" x14ac:dyDescent="0.2">
      <c r="A122" s="168" t="s">
        <v>665</v>
      </c>
      <c r="B122" s="27"/>
      <c r="C122" s="175"/>
      <c r="D122" s="140">
        <v>0.28799999999999998</v>
      </c>
      <c r="E122" s="141">
        <v>3.1E-2</v>
      </c>
      <c r="F122" s="142">
        <v>1E-3</v>
      </c>
      <c r="G122" s="170">
        <v>1.85</v>
      </c>
      <c r="H122" s="171"/>
      <c r="I122" s="173"/>
      <c r="J122" s="43"/>
      <c r="M122" s="226">
        <v>3</v>
      </c>
    </row>
    <row r="123" spans="1:13" ht="27.75" customHeight="1" x14ac:dyDescent="0.2">
      <c r="A123" s="168" t="s">
        <v>666</v>
      </c>
      <c r="B123" s="27"/>
      <c r="C123" s="175"/>
      <c r="D123" s="140">
        <v>0.28799999999999998</v>
      </c>
      <c r="E123" s="141">
        <v>3.1E-2</v>
      </c>
      <c r="F123" s="142">
        <v>1E-3</v>
      </c>
      <c r="G123" s="170">
        <v>4.9800000000000004</v>
      </c>
      <c r="H123" s="171"/>
      <c r="I123" s="173"/>
      <c r="J123" s="43"/>
      <c r="M123" s="226">
        <v>3</v>
      </c>
    </row>
    <row r="124" spans="1:13" ht="27.75" customHeight="1" x14ac:dyDescent="0.2">
      <c r="A124" s="168" t="s">
        <v>474</v>
      </c>
      <c r="B124" s="27"/>
      <c r="C124" s="175"/>
      <c r="D124" s="140">
        <v>0.28799999999999998</v>
      </c>
      <c r="E124" s="141">
        <v>3.1E-2</v>
      </c>
      <c r="F124" s="142">
        <v>1E-3</v>
      </c>
      <c r="G124" s="171"/>
      <c r="H124" s="171"/>
      <c r="I124" s="173"/>
      <c r="J124" s="43"/>
      <c r="M124" s="226">
        <v>3</v>
      </c>
    </row>
    <row r="125" spans="1:13" ht="27.75" customHeight="1" x14ac:dyDescent="0.2">
      <c r="A125" s="168" t="s">
        <v>567</v>
      </c>
      <c r="B125" s="27"/>
      <c r="C125" s="175"/>
      <c r="D125" s="140">
        <v>0.21099999999999999</v>
      </c>
      <c r="E125" s="141">
        <v>2.1000000000000001E-2</v>
      </c>
      <c r="F125" s="142">
        <v>1E-3</v>
      </c>
      <c r="G125" s="170">
        <v>0.55000000000000004</v>
      </c>
      <c r="H125" s="170">
        <v>0.11</v>
      </c>
      <c r="I125" s="174">
        <v>0.11</v>
      </c>
      <c r="J125" s="42">
        <v>4.0000000000000001E-3</v>
      </c>
      <c r="M125" s="226">
        <v>3</v>
      </c>
    </row>
    <row r="126" spans="1:13" ht="27.75" customHeight="1" x14ac:dyDescent="0.2">
      <c r="A126" s="168" t="s">
        <v>568</v>
      </c>
      <c r="B126" s="27"/>
      <c r="C126" s="175"/>
      <c r="D126" s="140">
        <v>0.21099999999999999</v>
      </c>
      <c r="E126" s="141">
        <v>2.1000000000000001E-2</v>
      </c>
      <c r="F126" s="142">
        <v>1E-3</v>
      </c>
      <c r="G126" s="170">
        <v>10.58</v>
      </c>
      <c r="H126" s="170">
        <v>0.11</v>
      </c>
      <c r="I126" s="174">
        <v>0.11</v>
      </c>
      <c r="J126" s="42">
        <v>4.0000000000000001E-3</v>
      </c>
      <c r="M126" s="226">
        <v>3</v>
      </c>
    </row>
    <row r="127" spans="1:13" ht="27.75" customHeight="1" x14ac:dyDescent="0.2">
      <c r="A127" s="168" t="s">
        <v>569</v>
      </c>
      <c r="B127" s="27"/>
      <c r="C127" s="175"/>
      <c r="D127" s="140">
        <v>0.21099999999999999</v>
      </c>
      <c r="E127" s="141">
        <v>2.1000000000000001E-2</v>
      </c>
      <c r="F127" s="142">
        <v>1E-3</v>
      </c>
      <c r="G127" s="170">
        <v>17.27</v>
      </c>
      <c r="H127" s="170">
        <v>0.11</v>
      </c>
      <c r="I127" s="174">
        <v>0.11</v>
      </c>
      <c r="J127" s="42">
        <v>4.0000000000000001E-3</v>
      </c>
      <c r="M127" s="226">
        <v>3</v>
      </c>
    </row>
    <row r="128" spans="1:13" ht="27.75" customHeight="1" x14ac:dyDescent="0.2">
      <c r="A128" s="168" t="s">
        <v>570</v>
      </c>
      <c r="B128" s="27"/>
      <c r="C128" s="175"/>
      <c r="D128" s="140">
        <v>0.21099999999999999</v>
      </c>
      <c r="E128" s="141">
        <v>2.1000000000000001E-2</v>
      </c>
      <c r="F128" s="142">
        <v>1E-3</v>
      </c>
      <c r="G128" s="170">
        <v>28.76</v>
      </c>
      <c r="H128" s="170">
        <v>0.11</v>
      </c>
      <c r="I128" s="174">
        <v>0.11</v>
      </c>
      <c r="J128" s="42">
        <v>4.0000000000000001E-3</v>
      </c>
      <c r="M128" s="226">
        <v>3</v>
      </c>
    </row>
    <row r="129" spans="1:13" ht="27.75" customHeight="1" x14ac:dyDescent="0.2">
      <c r="A129" s="168" t="s">
        <v>571</v>
      </c>
      <c r="B129" s="27"/>
      <c r="C129" s="175"/>
      <c r="D129" s="140">
        <v>0.21099999999999999</v>
      </c>
      <c r="E129" s="141">
        <v>2.1000000000000001E-2</v>
      </c>
      <c r="F129" s="142">
        <v>1E-3</v>
      </c>
      <c r="G129" s="170">
        <v>60.7</v>
      </c>
      <c r="H129" s="170">
        <v>0.11</v>
      </c>
      <c r="I129" s="174">
        <v>0.11</v>
      </c>
      <c r="J129" s="42">
        <v>4.0000000000000001E-3</v>
      </c>
      <c r="M129" s="226">
        <v>3</v>
      </c>
    </row>
    <row r="130" spans="1:13" ht="27.75" customHeight="1" x14ac:dyDescent="0.2">
      <c r="A130" s="168" t="s">
        <v>572</v>
      </c>
      <c r="B130" s="27"/>
      <c r="C130" s="175"/>
      <c r="D130" s="140">
        <v>0.19500000000000001</v>
      </c>
      <c r="E130" s="141">
        <v>1.4999999999999999E-2</v>
      </c>
      <c r="F130" s="142">
        <v>0</v>
      </c>
      <c r="G130" s="170">
        <v>0.32</v>
      </c>
      <c r="H130" s="170">
        <v>0.25</v>
      </c>
      <c r="I130" s="174">
        <v>0.25</v>
      </c>
      <c r="J130" s="42">
        <v>3.0000000000000001E-3</v>
      </c>
      <c r="M130" s="226">
        <v>3</v>
      </c>
    </row>
    <row r="131" spans="1:13" ht="27.75" customHeight="1" x14ac:dyDescent="0.2">
      <c r="A131" s="168" t="s">
        <v>573</v>
      </c>
      <c r="B131" s="27"/>
      <c r="C131" s="175"/>
      <c r="D131" s="140">
        <v>0.19500000000000001</v>
      </c>
      <c r="E131" s="141">
        <v>1.4999999999999999E-2</v>
      </c>
      <c r="F131" s="142">
        <v>0</v>
      </c>
      <c r="G131" s="170">
        <v>17.149999999999999</v>
      </c>
      <c r="H131" s="170">
        <v>0.25</v>
      </c>
      <c r="I131" s="174">
        <v>0.25</v>
      </c>
      <c r="J131" s="42">
        <v>3.0000000000000001E-3</v>
      </c>
      <c r="M131" s="226">
        <v>3</v>
      </c>
    </row>
    <row r="132" spans="1:13" ht="27.75" customHeight="1" x14ac:dyDescent="0.2">
      <c r="A132" s="168" t="s">
        <v>574</v>
      </c>
      <c r="B132" s="27"/>
      <c r="C132" s="175"/>
      <c r="D132" s="140">
        <v>0.19500000000000001</v>
      </c>
      <c r="E132" s="141">
        <v>1.4999999999999999E-2</v>
      </c>
      <c r="F132" s="142">
        <v>0</v>
      </c>
      <c r="G132" s="170">
        <v>28.37</v>
      </c>
      <c r="H132" s="170">
        <v>0.25</v>
      </c>
      <c r="I132" s="174">
        <v>0.25</v>
      </c>
      <c r="J132" s="42">
        <v>3.0000000000000001E-3</v>
      </c>
      <c r="M132" s="226">
        <v>3</v>
      </c>
    </row>
    <row r="133" spans="1:13" ht="27.75" customHeight="1" x14ac:dyDescent="0.2">
      <c r="A133" s="168" t="s">
        <v>575</v>
      </c>
      <c r="B133" s="27"/>
      <c r="C133" s="175"/>
      <c r="D133" s="140">
        <v>0.19500000000000001</v>
      </c>
      <c r="E133" s="141">
        <v>1.4999999999999999E-2</v>
      </c>
      <c r="F133" s="142">
        <v>0</v>
      </c>
      <c r="G133" s="170">
        <v>47.63</v>
      </c>
      <c r="H133" s="170">
        <v>0.25</v>
      </c>
      <c r="I133" s="174">
        <v>0.25</v>
      </c>
      <c r="J133" s="42">
        <v>3.0000000000000001E-3</v>
      </c>
      <c r="M133" s="226">
        <v>3</v>
      </c>
    </row>
    <row r="134" spans="1:13" ht="27.75" customHeight="1" x14ac:dyDescent="0.2">
      <c r="A134" s="168" t="s">
        <v>576</v>
      </c>
      <c r="B134" s="27"/>
      <c r="C134" s="175"/>
      <c r="D134" s="140">
        <v>0.19500000000000001</v>
      </c>
      <c r="E134" s="141">
        <v>1.4999999999999999E-2</v>
      </c>
      <c r="F134" s="142">
        <v>0</v>
      </c>
      <c r="G134" s="170">
        <v>101.18</v>
      </c>
      <c r="H134" s="170">
        <v>0.25</v>
      </c>
      <c r="I134" s="174">
        <v>0.25</v>
      </c>
      <c r="J134" s="42">
        <v>3.0000000000000001E-3</v>
      </c>
      <c r="M134" s="226">
        <v>3</v>
      </c>
    </row>
    <row r="135" spans="1:13" ht="27.75" customHeight="1" x14ac:dyDescent="0.2">
      <c r="A135" s="168" t="s">
        <v>577</v>
      </c>
      <c r="B135" s="27"/>
      <c r="C135" s="175"/>
      <c r="D135" s="140">
        <v>0.158</v>
      </c>
      <c r="E135" s="141">
        <v>0.01</v>
      </c>
      <c r="F135" s="142">
        <v>0</v>
      </c>
      <c r="G135" s="170">
        <v>5.53</v>
      </c>
      <c r="H135" s="170">
        <v>0.34</v>
      </c>
      <c r="I135" s="174">
        <v>0.34</v>
      </c>
      <c r="J135" s="42">
        <v>2E-3</v>
      </c>
      <c r="M135" s="226">
        <v>3</v>
      </c>
    </row>
    <row r="136" spans="1:13" ht="27.75" customHeight="1" x14ac:dyDescent="0.2">
      <c r="A136" s="168" t="s">
        <v>578</v>
      </c>
      <c r="B136" s="27"/>
      <c r="C136" s="175"/>
      <c r="D136" s="140">
        <v>0.158</v>
      </c>
      <c r="E136" s="141">
        <v>0.01</v>
      </c>
      <c r="F136" s="142">
        <v>0</v>
      </c>
      <c r="G136" s="170">
        <v>97.47</v>
      </c>
      <c r="H136" s="170">
        <v>0.34</v>
      </c>
      <c r="I136" s="174">
        <v>0.34</v>
      </c>
      <c r="J136" s="42">
        <v>2E-3</v>
      </c>
      <c r="M136" s="226">
        <v>3</v>
      </c>
    </row>
    <row r="137" spans="1:13" ht="27.75" customHeight="1" x14ac:dyDescent="0.2">
      <c r="A137" s="168" t="s">
        <v>579</v>
      </c>
      <c r="B137" s="27"/>
      <c r="C137" s="175"/>
      <c r="D137" s="140">
        <v>0.158</v>
      </c>
      <c r="E137" s="141">
        <v>0.01</v>
      </c>
      <c r="F137" s="142">
        <v>0</v>
      </c>
      <c r="G137" s="170">
        <v>298.73</v>
      </c>
      <c r="H137" s="170">
        <v>0.34</v>
      </c>
      <c r="I137" s="174">
        <v>0.34</v>
      </c>
      <c r="J137" s="42">
        <v>2E-3</v>
      </c>
      <c r="M137" s="226">
        <v>3</v>
      </c>
    </row>
    <row r="138" spans="1:13" ht="27.75" customHeight="1" x14ac:dyDescent="0.2">
      <c r="A138" s="168" t="s">
        <v>580</v>
      </c>
      <c r="B138" s="27"/>
      <c r="C138" s="175"/>
      <c r="D138" s="140">
        <v>0.158</v>
      </c>
      <c r="E138" s="141">
        <v>0.01</v>
      </c>
      <c r="F138" s="142">
        <v>0</v>
      </c>
      <c r="G138" s="170">
        <v>598.41999999999996</v>
      </c>
      <c r="H138" s="170">
        <v>0.34</v>
      </c>
      <c r="I138" s="174">
        <v>0.34</v>
      </c>
      <c r="J138" s="42">
        <v>2E-3</v>
      </c>
      <c r="M138" s="226">
        <v>3</v>
      </c>
    </row>
    <row r="139" spans="1:13" ht="27.75" customHeight="1" x14ac:dyDescent="0.2">
      <c r="A139" s="168" t="s">
        <v>581</v>
      </c>
      <c r="B139" s="27"/>
      <c r="C139" s="175"/>
      <c r="D139" s="140">
        <v>0.158</v>
      </c>
      <c r="E139" s="141">
        <v>0.01</v>
      </c>
      <c r="F139" s="142">
        <v>0</v>
      </c>
      <c r="G139" s="170">
        <v>1567.09</v>
      </c>
      <c r="H139" s="170">
        <v>0.34</v>
      </c>
      <c r="I139" s="174">
        <v>0.34</v>
      </c>
      <c r="J139" s="42">
        <v>2E-3</v>
      </c>
      <c r="M139" s="226">
        <v>3</v>
      </c>
    </row>
    <row r="140" spans="1:13" ht="27.75" customHeight="1" x14ac:dyDescent="0.2">
      <c r="A140" s="168" t="s">
        <v>475</v>
      </c>
      <c r="B140" s="27"/>
      <c r="C140" s="175"/>
      <c r="D140" s="143">
        <v>0.74199999999999999</v>
      </c>
      <c r="E140" s="144">
        <v>7.0999999999999994E-2</v>
      </c>
      <c r="F140" s="142">
        <v>4.8000000000000001E-2</v>
      </c>
      <c r="G140" s="171"/>
      <c r="H140" s="171"/>
      <c r="I140" s="173"/>
      <c r="J140" s="43"/>
      <c r="M140" s="226">
        <v>3</v>
      </c>
    </row>
    <row r="141" spans="1:13" ht="27.75" customHeight="1" x14ac:dyDescent="0.2">
      <c r="A141" s="168" t="s">
        <v>476</v>
      </c>
      <c r="B141" s="27"/>
      <c r="C141" s="175"/>
      <c r="D141" s="140">
        <v>-0.313</v>
      </c>
      <c r="E141" s="141">
        <v>-3.3000000000000002E-2</v>
      </c>
      <c r="F141" s="142">
        <v>-1E-3</v>
      </c>
      <c r="G141" s="170">
        <v>0</v>
      </c>
      <c r="H141" s="171"/>
      <c r="I141" s="173"/>
      <c r="J141" s="43"/>
      <c r="M141" s="226">
        <v>3</v>
      </c>
    </row>
    <row r="142" spans="1:13" ht="27.75" customHeight="1" x14ac:dyDescent="0.2">
      <c r="A142" s="168" t="s">
        <v>477</v>
      </c>
      <c r="B142" s="27"/>
      <c r="C142" s="175"/>
      <c r="D142" s="140">
        <v>-0.3</v>
      </c>
      <c r="E142" s="141">
        <v>-3.1E-2</v>
      </c>
      <c r="F142" s="142">
        <v>-1E-3</v>
      </c>
      <c r="G142" s="170">
        <v>0</v>
      </c>
      <c r="H142" s="171"/>
      <c r="I142" s="173"/>
      <c r="J142" s="43"/>
      <c r="M142" s="226">
        <v>3</v>
      </c>
    </row>
    <row r="143" spans="1:13" ht="27.75" customHeight="1" x14ac:dyDescent="0.2">
      <c r="A143" s="168" t="s">
        <v>478</v>
      </c>
      <c r="B143" s="27"/>
      <c r="C143" s="175"/>
      <c r="D143" s="140">
        <v>-0.313</v>
      </c>
      <c r="E143" s="141">
        <v>-3.3000000000000002E-2</v>
      </c>
      <c r="F143" s="142">
        <v>-1E-3</v>
      </c>
      <c r="G143" s="170">
        <v>0</v>
      </c>
      <c r="H143" s="171"/>
      <c r="I143" s="173"/>
      <c r="J143" s="42">
        <v>7.0000000000000001E-3</v>
      </c>
      <c r="M143" s="226">
        <v>3</v>
      </c>
    </row>
    <row r="144" spans="1:13" ht="27.75" customHeight="1" x14ac:dyDescent="0.2">
      <c r="A144" s="168" t="s">
        <v>479</v>
      </c>
      <c r="B144" s="27"/>
      <c r="C144" s="175"/>
      <c r="D144" s="140">
        <v>-0.3</v>
      </c>
      <c r="E144" s="141">
        <v>-3.1E-2</v>
      </c>
      <c r="F144" s="142">
        <v>-1E-3</v>
      </c>
      <c r="G144" s="170">
        <v>0</v>
      </c>
      <c r="H144" s="171"/>
      <c r="I144" s="173"/>
      <c r="J144" s="42">
        <v>6.0000000000000001E-3</v>
      </c>
      <c r="M144" s="226">
        <v>3</v>
      </c>
    </row>
    <row r="145" spans="1:13" ht="27.75" customHeight="1" x14ac:dyDescent="0.2">
      <c r="A145" s="168" t="s">
        <v>480</v>
      </c>
      <c r="B145" s="27"/>
      <c r="C145" s="175"/>
      <c r="D145" s="140">
        <v>-0.441</v>
      </c>
      <c r="E145" s="141">
        <v>-3.4000000000000002E-2</v>
      </c>
      <c r="F145" s="142">
        <v>-1E-3</v>
      </c>
      <c r="G145" s="170">
        <v>9.3000000000000007</v>
      </c>
      <c r="H145" s="171"/>
      <c r="I145" s="173"/>
      <c r="J145" s="42">
        <v>1.2999999999999999E-2</v>
      </c>
      <c r="M145" s="226">
        <v>3</v>
      </c>
    </row>
    <row r="146" spans="1:13" ht="27.75" customHeight="1" x14ac:dyDescent="0.2">
      <c r="A146" s="168" t="s">
        <v>667</v>
      </c>
      <c r="B146" s="27"/>
      <c r="C146" s="175"/>
      <c r="D146" s="140">
        <v>0</v>
      </c>
      <c r="E146" s="141">
        <v>0</v>
      </c>
      <c r="F146" s="142">
        <v>0</v>
      </c>
      <c r="G146" s="170">
        <v>0</v>
      </c>
      <c r="H146" s="171"/>
      <c r="I146" s="173"/>
      <c r="J146" s="43"/>
      <c r="M146" s="226">
        <v>3</v>
      </c>
    </row>
    <row r="147" spans="1:13" ht="27.75" customHeight="1" x14ac:dyDescent="0.2">
      <c r="A147" s="168" t="s">
        <v>683</v>
      </c>
      <c r="B147" s="27"/>
      <c r="C147" s="175"/>
      <c r="D147" s="140">
        <v>0</v>
      </c>
      <c r="E147" s="141">
        <v>0</v>
      </c>
      <c r="F147" s="142">
        <v>0</v>
      </c>
      <c r="G147" s="171"/>
      <c r="H147" s="171"/>
      <c r="I147" s="173"/>
      <c r="J147" s="43"/>
      <c r="M147" s="226">
        <v>3</v>
      </c>
    </row>
    <row r="148" spans="1:13" ht="27.75" customHeight="1" x14ac:dyDescent="0.2">
      <c r="A148" s="168" t="s">
        <v>668</v>
      </c>
      <c r="B148" s="27"/>
      <c r="C148" s="175"/>
      <c r="D148" s="140">
        <v>0</v>
      </c>
      <c r="E148" s="141">
        <v>0</v>
      </c>
      <c r="F148" s="142">
        <v>0</v>
      </c>
      <c r="G148" s="170">
        <v>0</v>
      </c>
      <c r="H148" s="171"/>
      <c r="I148" s="173"/>
      <c r="J148" s="43"/>
      <c r="M148" s="226">
        <v>3</v>
      </c>
    </row>
    <row r="149" spans="1:13" ht="27.75" customHeight="1" x14ac:dyDescent="0.2">
      <c r="A149" s="168" t="s">
        <v>669</v>
      </c>
      <c r="B149" s="27"/>
      <c r="C149" s="175"/>
      <c r="D149" s="140">
        <v>0</v>
      </c>
      <c r="E149" s="141">
        <v>0</v>
      </c>
      <c r="F149" s="142">
        <v>0</v>
      </c>
      <c r="G149" s="170">
        <v>0</v>
      </c>
      <c r="H149" s="171"/>
      <c r="I149" s="173"/>
      <c r="J149" s="43"/>
      <c r="M149" s="226">
        <v>3</v>
      </c>
    </row>
    <row r="150" spans="1:13" ht="27.75" customHeight="1" x14ac:dyDescent="0.2">
      <c r="A150" s="168" t="s">
        <v>670</v>
      </c>
      <c r="B150" s="27"/>
      <c r="C150" s="175"/>
      <c r="D150" s="140">
        <v>0</v>
      </c>
      <c r="E150" s="141">
        <v>0</v>
      </c>
      <c r="F150" s="142">
        <v>0</v>
      </c>
      <c r="G150" s="170">
        <v>0</v>
      </c>
      <c r="H150" s="171"/>
      <c r="I150" s="173"/>
      <c r="J150" s="43"/>
      <c r="M150" s="226">
        <v>3</v>
      </c>
    </row>
    <row r="151" spans="1:13" ht="27.75" customHeight="1" x14ac:dyDescent="0.2">
      <c r="A151" s="168" t="s">
        <v>671</v>
      </c>
      <c r="B151" s="27"/>
      <c r="C151" s="175"/>
      <c r="D151" s="140">
        <v>0</v>
      </c>
      <c r="E151" s="141">
        <v>0</v>
      </c>
      <c r="F151" s="142">
        <v>0</v>
      </c>
      <c r="G151" s="170">
        <v>0</v>
      </c>
      <c r="H151" s="171"/>
      <c r="I151" s="173"/>
      <c r="J151" s="43"/>
      <c r="M151" s="226">
        <v>3</v>
      </c>
    </row>
    <row r="152" spans="1:13" ht="27.75" customHeight="1" x14ac:dyDescent="0.2">
      <c r="A152" s="168" t="s">
        <v>672</v>
      </c>
      <c r="B152" s="27"/>
      <c r="C152" s="175"/>
      <c r="D152" s="140">
        <v>0</v>
      </c>
      <c r="E152" s="141">
        <v>0</v>
      </c>
      <c r="F152" s="142">
        <v>0</v>
      </c>
      <c r="G152" s="170">
        <v>0</v>
      </c>
      <c r="H152" s="171"/>
      <c r="I152" s="173"/>
      <c r="J152" s="43"/>
      <c r="M152" s="226">
        <v>3</v>
      </c>
    </row>
    <row r="153" spans="1:13" ht="27.75" customHeight="1" x14ac:dyDescent="0.2">
      <c r="A153" s="168" t="s">
        <v>481</v>
      </c>
      <c r="B153" s="27"/>
      <c r="C153" s="175"/>
      <c r="D153" s="140">
        <v>0</v>
      </c>
      <c r="E153" s="141">
        <v>0</v>
      </c>
      <c r="F153" s="142">
        <v>0</v>
      </c>
      <c r="G153" s="171"/>
      <c r="H153" s="171"/>
      <c r="I153" s="173"/>
      <c r="J153" s="43"/>
      <c r="M153" s="226">
        <v>3</v>
      </c>
    </row>
    <row r="154" spans="1:13" ht="27.75" customHeight="1" x14ac:dyDescent="0.2">
      <c r="A154" s="168" t="s">
        <v>552</v>
      </c>
      <c r="B154" s="27"/>
      <c r="C154" s="175"/>
      <c r="D154" s="140">
        <v>0</v>
      </c>
      <c r="E154" s="141">
        <v>0</v>
      </c>
      <c r="F154" s="142">
        <v>0</v>
      </c>
      <c r="G154" s="170">
        <v>0</v>
      </c>
      <c r="H154" s="170">
        <v>0</v>
      </c>
      <c r="I154" s="174">
        <v>0</v>
      </c>
      <c r="J154" s="42">
        <v>0</v>
      </c>
      <c r="M154" s="226">
        <v>3</v>
      </c>
    </row>
    <row r="155" spans="1:13" ht="27.75" customHeight="1" x14ac:dyDescent="0.2">
      <c r="A155" s="168" t="s">
        <v>553</v>
      </c>
      <c r="B155" s="27"/>
      <c r="C155" s="175"/>
      <c r="D155" s="140">
        <v>0</v>
      </c>
      <c r="E155" s="141">
        <v>0</v>
      </c>
      <c r="F155" s="142">
        <v>0</v>
      </c>
      <c r="G155" s="170">
        <v>0</v>
      </c>
      <c r="H155" s="170">
        <v>0</v>
      </c>
      <c r="I155" s="174">
        <v>0</v>
      </c>
      <c r="J155" s="42">
        <v>0</v>
      </c>
      <c r="M155" s="226">
        <v>3</v>
      </c>
    </row>
    <row r="156" spans="1:13" ht="27.75" customHeight="1" x14ac:dyDescent="0.2">
      <c r="A156" s="168" t="s">
        <v>554</v>
      </c>
      <c r="B156" s="27"/>
      <c r="C156" s="175"/>
      <c r="D156" s="140">
        <v>0</v>
      </c>
      <c r="E156" s="141">
        <v>0</v>
      </c>
      <c r="F156" s="142">
        <v>0</v>
      </c>
      <c r="G156" s="170">
        <v>0</v>
      </c>
      <c r="H156" s="170">
        <v>0</v>
      </c>
      <c r="I156" s="174">
        <v>0</v>
      </c>
      <c r="J156" s="42">
        <v>0</v>
      </c>
      <c r="M156" s="226">
        <v>3</v>
      </c>
    </row>
    <row r="157" spans="1:13" ht="27.75" customHeight="1" x14ac:dyDescent="0.2">
      <c r="A157" s="168" t="s">
        <v>555</v>
      </c>
      <c r="B157" s="27"/>
      <c r="C157" s="175"/>
      <c r="D157" s="140">
        <v>0</v>
      </c>
      <c r="E157" s="141">
        <v>0</v>
      </c>
      <c r="F157" s="142">
        <v>0</v>
      </c>
      <c r="G157" s="170">
        <v>0</v>
      </c>
      <c r="H157" s="170">
        <v>0</v>
      </c>
      <c r="I157" s="174">
        <v>0</v>
      </c>
      <c r="J157" s="42">
        <v>0</v>
      </c>
      <c r="M157" s="226">
        <v>3</v>
      </c>
    </row>
    <row r="158" spans="1:13" ht="27.75" customHeight="1" x14ac:dyDescent="0.2">
      <c r="A158" s="168" t="s">
        <v>556</v>
      </c>
      <c r="B158" s="27"/>
      <c r="C158" s="175"/>
      <c r="D158" s="140">
        <v>0</v>
      </c>
      <c r="E158" s="141">
        <v>0</v>
      </c>
      <c r="F158" s="142">
        <v>0</v>
      </c>
      <c r="G158" s="170">
        <v>0</v>
      </c>
      <c r="H158" s="170">
        <v>0</v>
      </c>
      <c r="I158" s="174">
        <v>0</v>
      </c>
      <c r="J158" s="42">
        <v>0</v>
      </c>
      <c r="M158" s="226">
        <v>3</v>
      </c>
    </row>
    <row r="159" spans="1:13" ht="27.75" customHeight="1" x14ac:dyDescent="0.2">
      <c r="A159" s="168" t="s">
        <v>557</v>
      </c>
      <c r="B159" s="27"/>
      <c r="C159" s="175"/>
      <c r="D159" s="140">
        <v>0</v>
      </c>
      <c r="E159" s="141">
        <v>0</v>
      </c>
      <c r="F159" s="142">
        <v>0</v>
      </c>
      <c r="G159" s="170">
        <v>0</v>
      </c>
      <c r="H159" s="170">
        <v>0</v>
      </c>
      <c r="I159" s="174">
        <v>0</v>
      </c>
      <c r="J159" s="42">
        <v>0</v>
      </c>
      <c r="M159" s="226">
        <v>3</v>
      </c>
    </row>
    <row r="160" spans="1:13" ht="27.75" customHeight="1" x14ac:dyDescent="0.2">
      <c r="A160" s="168" t="s">
        <v>558</v>
      </c>
      <c r="B160" s="27"/>
      <c r="C160" s="175"/>
      <c r="D160" s="140">
        <v>0</v>
      </c>
      <c r="E160" s="141">
        <v>0</v>
      </c>
      <c r="F160" s="142">
        <v>0</v>
      </c>
      <c r="G160" s="170">
        <v>0</v>
      </c>
      <c r="H160" s="170">
        <v>0</v>
      </c>
      <c r="I160" s="174">
        <v>0</v>
      </c>
      <c r="J160" s="42">
        <v>0</v>
      </c>
      <c r="M160" s="226">
        <v>3</v>
      </c>
    </row>
    <row r="161" spans="1:13" ht="27.75" customHeight="1" x14ac:dyDescent="0.2">
      <c r="A161" s="168" t="s">
        <v>559</v>
      </c>
      <c r="B161" s="27"/>
      <c r="C161" s="175"/>
      <c r="D161" s="140">
        <v>0</v>
      </c>
      <c r="E161" s="141">
        <v>0</v>
      </c>
      <c r="F161" s="142">
        <v>0</v>
      </c>
      <c r="G161" s="170">
        <v>0</v>
      </c>
      <c r="H161" s="170">
        <v>0</v>
      </c>
      <c r="I161" s="174">
        <v>0</v>
      </c>
      <c r="J161" s="42">
        <v>0</v>
      </c>
      <c r="M161" s="226">
        <v>3</v>
      </c>
    </row>
    <row r="162" spans="1:13" ht="27.75" customHeight="1" x14ac:dyDescent="0.2">
      <c r="A162" s="168" t="s">
        <v>560</v>
      </c>
      <c r="B162" s="27"/>
      <c r="C162" s="175"/>
      <c r="D162" s="140">
        <v>0</v>
      </c>
      <c r="E162" s="141">
        <v>0</v>
      </c>
      <c r="F162" s="142">
        <v>0</v>
      </c>
      <c r="G162" s="170">
        <v>0</v>
      </c>
      <c r="H162" s="170">
        <v>0</v>
      </c>
      <c r="I162" s="174">
        <v>0</v>
      </c>
      <c r="J162" s="42">
        <v>0</v>
      </c>
      <c r="M162" s="226">
        <v>3</v>
      </c>
    </row>
    <row r="163" spans="1:13" ht="27.75" customHeight="1" x14ac:dyDescent="0.2">
      <c r="A163" s="168" t="s">
        <v>561</v>
      </c>
      <c r="B163" s="27"/>
      <c r="C163" s="175"/>
      <c r="D163" s="140">
        <v>0</v>
      </c>
      <c r="E163" s="141">
        <v>0</v>
      </c>
      <c r="F163" s="142">
        <v>0</v>
      </c>
      <c r="G163" s="170">
        <v>0</v>
      </c>
      <c r="H163" s="170">
        <v>0</v>
      </c>
      <c r="I163" s="174">
        <v>0</v>
      </c>
      <c r="J163" s="42">
        <v>0</v>
      </c>
      <c r="M163" s="226">
        <v>3</v>
      </c>
    </row>
    <row r="164" spans="1:13" ht="27.75" customHeight="1" x14ac:dyDescent="0.2">
      <c r="A164" s="168" t="s">
        <v>562</v>
      </c>
      <c r="B164" s="27"/>
      <c r="C164" s="175"/>
      <c r="D164" s="140">
        <v>0</v>
      </c>
      <c r="E164" s="141">
        <v>0</v>
      </c>
      <c r="F164" s="142">
        <v>0</v>
      </c>
      <c r="G164" s="170">
        <v>0</v>
      </c>
      <c r="H164" s="170">
        <v>0</v>
      </c>
      <c r="I164" s="174">
        <v>0</v>
      </c>
      <c r="J164" s="42">
        <v>0</v>
      </c>
      <c r="M164" s="226">
        <v>3</v>
      </c>
    </row>
    <row r="165" spans="1:13" ht="27.75" customHeight="1" x14ac:dyDescent="0.2">
      <c r="A165" s="168" t="s">
        <v>563</v>
      </c>
      <c r="B165" s="27"/>
      <c r="C165" s="175"/>
      <c r="D165" s="140">
        <v>0</v>
      </c>
      <c r="E165" s="141">
        <v>0</v>
      </c>
      <c r="F165" s="142">
        <v>0</v>
      </c>
      <c r="G165" s="170">
        <v>0</v>
      </c>
      <c r="H165" s="170">
        <v>0</v>
      </c>
      <c r="I165" s="174">
        <v>0</v>
      </c>
      <c r="J165" s="42">
        <v>0</v>
      </c>
      <c r="M165" s="226">
        <v>3</v>
      </c>
    </row>
    <row r="166" spans="1:13" ht="27.75" customHeight="1" x14ac:dyDescent="0.2">
      <c r="A166" s="168" t="s">
        <v>564</v>
      </c>
      <c r="B166" s="27"/>
      <c r="C166" s="175"/>
      <c r="D166" s="140">
        <v>0</v>
      </c>
      <c r="E166" s="141">
        <v>0</v>
      </c>
      <c r="F166" s="142">
        <v>0</v>
      </c>
      <c r="G166" s="170">
        <v>0</v>
      </c>
      <c r="H166" s="170">
        <v>0</v>
      </c>
      <c r="I166" s="174">
        <v>0</v>
      </c>
      <c r="J166" s="42">
        <v>0</v>
      </c>
      <c r="M166" s="226">
        <v>3</v>
      </c>
    </row>
    <row r="167" spans="1:13" ht="27.75" customHeight="1" x14ac:dyDescent="0.2">
      <c r="A167" s="168" t="s">
        <v>565</v>
      </c>
      <c r="B167" s="27"/>
      <c r="C167" s="175"/>
      <c r="D167" s="140">
        <v>0</v>
      </c>
      <c r="E167" s="141">
        <v>0</v>
      </c>
      <c r="F167" s="142">
        <v>0</v>
      </c>
      <c r="G167" s="170">
        <v>0</v>
      </c>
      <c r="H167" s="170">
        <v>0</v>
      </c>
      <c r="I167" s="174">
        <v>0</v>
      </c>
      <c r="J167" s="42">
        <v>0</v>
      </c>
      <c r="M167" s="226">
        <v>3</v>
      </c>
    </row>
    <row r="168" spans="1:13" ht="27.75" customHeight="1" x14ac:dyDescent="0.2">
      <c r="A168" s="168" t="s">
        <v>566</v>
      </c>
      <c r="B168" s="27"/>
      <c r="C168" s="175"/>
      <c r="D168" s="140">
        <v>0</v>
      </c>
      <c r="E168" s="141">
        <v>0</v>
      </c>
      <c r="F168" s="142">
        <v>0</v>
      </c>
      <c r="G168" s="170">
        <v>0</v>
      </c>
      <c r="H168" s="170">
        <v>0</v>
      </c>
      <c r="I168" s="174">
        <v>0</v>
      </c>
      <c r="J168" s="42">
        <v>0</v>
      </c>
      <c r="M168" s="226">
        <v>3</v>
      </c>
    </row>
    <row r="169" spans="1:13" ht="27.75" customHeight="1" x14ac:dyDescent="0.2">
      <c r="A169" s="168" t="s">
        <v>482</v>
      </c>
      <c r="B169" s="27"/>
      <c r="C169" s="175"/>
      <c r="D169" s="143">
        <v>0</v>
      </c>
      <c r="E169" s="144">
        <v>0</v>
      </c>
      <c r="F169" s="142">
        <v>0</v>
      </c>
      <c r="G169" s="171"/>
      <c r="H169" s="171"/>
      <c r="I169" s="173"/>
      <c r="J169" s="43"/>
      <c r="M169" s="226">
        <v>3</v>
      </c>
    </row>
    <row r="170" spans="1:13" ht="27.75" customHeight="1" x14ac:dyDescent="0.2">
      <c r="A170" s="168" t="s">
        <v>483</v>
      </c>
      <c r="B170" s="27"/>
      <c r="C170" s="175"/>
      <c r="D170" s="140">
        <v>0</v>
      </c>
      <c r="E170" s="141">
        <v>0</v>
      </c>
      <c r="F170" s="142">
        <v>0</v>
      </c>
      <c r="G170" s="170">
        <v>0</v>
      </c>
      <c r="H170" s="171"/>
      <c r="I170" s="173"/>
      <c r="J170" s="43"/>
      <c r="M170" s="226">
        <v>3</v>
      </c>
    </row>
    <row r="171" spans="1:13" ht="27.75" customHeight="1" x14ac:dyDescent="0.2">
      <c r="A171" s="168" t="s">
        <v>484</v>
      </c>
      <c r="B171" s="27"/>
      <c r="C171" s="175"/>
      <c r="D171" s="140">
        <v>0</v>
      </c>
      <c r="E171" s="141">
        <v>0</v>
      </c>
      <c r="F171" s="142">
        <v>0</v>
      </c>
      <c r="G171" s="170">
        <v>0</v>
      </c>
      <c r="H171" s="171"/>
      <c r="I171" s="173"/>
      <c r="J171" s="43"/>
      <c r="M171" s="226">
        <v>3</v>
      </c>
    </row>
    <row r="172" spans="1:13" ht="27.75" customHeight="1" x14ac:dyDescent="0.2">
      <c r="A172" s="168" t="s">
        <v>485</v>
      </c>
      <c r="B172" s="27"/>
      <c r="C172" s="175"/>
      <c r="D172" s="140">
        <v>0</v>
      </c>
      <c r="E172" s="141">
        <v>0</v>
      </c>
      <c r="F172" s="142">
        <v>0</v>
      </c>
      <c r="G172" s="170">
        <v>0</v>
      </c>
      <c r="H172" s="171"/>
      <c r="I172" s="173"/>
      <c r="J172" s="42">
        <v>0</v>
      </c>
      <c r="M172" s="226">
        <v>4</v>
      </c>
    </row>
    <row r="173" spans="1:13" ht="27.75" customHeight="1" x14ac:dyDescent="0.2">
      <c r="A173" s="168" t="s">
        <v>486</v>
      </c>
      <c r="B173" s="27"/>
      <c r="C173" s="175"/>
      <c r="D173" s="140">
        <v>0</v>
      </c>
      <c r="E173" s="141">
        <v>0</v>
      </c>
      <c r="F173" s="142">
        <v>0</v>
      </c>
      <c r="G173" s="170">
        <v>0</v>
      </c>
      <c r="H173" s="171"/>
      <c r="I173" s="173"/>
      <c r="J173" s="42">
        <v>0</v>
      </c>
      <c r="M173" s="226">
        <v>4</v>
      </c>
    </row>
    <row r="174" spans="1:13" ht="27.75" customHeight="1" x14ac:dyDescent="0.2">
      <c r="A174" s="168" t="s">
        <v>487</v>
      </c>
      <c r="B174" s="27"/>
      <c r="C174" s="175"/>
      <c r="D174" s="140">
        <v>0</v>
      </c>
      <c r="E174" s="141">
        <v>0</v>
      </c>
      <c r="F174" s="142">
        <v>0</v>
      </c>
      <c r="G174" s="170">
        <v>0</v>
      </c>
      <c r="H174" s="171"/>
      <c r="I174" s="173"/>
      <c r="J174" s="42">
        <v>0</v>
      </c>
      <c r="M174" s="226">
        <v>4</v>
      </c>
    </row>
    <row r="175" spans="1:13" ht="27.75" customHeight="1" x14ac:dyDescent="0.2">
      <c r="A175" s="168" t="s">
        <v>673</v>
      </c>
      <c r="B175" s="27"/>
      <c r="C175" s="175"/>
      <c r="D175" s="140">
        <v>0</v>
      </c>
      <c r="E175" s="141">
        <v>0</v>
      </c>
      <c r="F175" s="142">
        <v>0</v>
      </c>
      <c r="G175" s="170">
        <v>0</v>
      </c>
      <c r="H175" s="171"/>
      <c r="I175" s="173"/>
      <c r="J175" s="43"/>
      <c r="M175" s="226">
        <v>4</v>
      </c>
    </row>
    <row r="176" spans="1:13" ht="27.75" customHeight="1" x14ac:dyDescent="0.2">
      <c r="A176" s="168" t="s">
        <v>684</v>
      </c>
      <c r="B176" s="27"/>
      <c r="C176" s="175"/>
      <c r="D176" s="140">
        <v>0</v>
      </c>
      <c r="E176" s="141">
        <v>0</v>
      </c>
      <c r="F176" s="142">
        <v>0</v>
      </c>
      <c r="G176" s="171"/>
      <c r="H176" s="171"/>
      <c r="I176" s="173"/>
      <c r="J176" s="43"/>
      <c r="M176" s="226">
        <v>4</v>
      </c>
    </row>
    <row r="177" spans="1:13" ht="27.75" customHeight="1" x14ac:dyDescent="0.2">
      <c r="A177" s="168" t="s">
        <v>674</v>
      </c>
      <c r="B177" s="27"/>
      <c r="C177" s="175"/>
      <c r="D177" s="140">
        <v>0</v>
      </c>
      <c r="E177" s="141">
        <v>0</v>
      </c>
      <c r="F177" s="142">
        <v>0</v>
      </c>
      <c r="G177" s="170">
        <v>0</v>
      </c>
      <c r="H177" s="171"/>
      <c r="I177" s="173"/>
      <c r="J177" s="43"/>
      <c r="M177" s="226">
        <v>4</v>
      </c>
    </row>
    <row r="178" spans="1:13" ht="27.75" customHeight="1" x14ac:dyDescent="0.2">
      <c r="A178" s="168" t="s">
        <v>675</v>
      </c>
      <c r="B178" s="27"/>
      <c r="C178" s="175"/>
      <c r="D178" s="140">
        <v>0</v>
      </c>
      <c r="E178" s="141">
        <v>0</v>
      </c>
      <c r="F178" s="142">
        <v>0</v>
      </c>
      <c r="G178" s="170">
        <v>0</v>
      </c>
      <c r="H178" s="171"/>
      <c r="I178" s="173"/>
      <c r="J178" s="43"/>
      <c r="M178" s="226">
        <v>4</v>
      </c>
    </row>
    <row r="179" spans="1:13" ht="27.75" customHeight="1" x14ac:dyDescent="0.2">
      <c r="A179" s="168" t="s">
        <v>676</v>
      </c>
      <c r="B179" s="27"/>
      <c r="C179" s="175"/>
      <c r="D179" s="140">
        <v>0</v>
      </c>
      <c r="E179" s="141">
        <v>0</v>
      </c>
      <c r="F179" s="142">
        <v>0</v>
      </c>
      <c r="G179" s="170">
        <v>0</v>
      </c>
      <c r="H179" s="171"/>
      <c r="I179" s="173"/>
      <c r="J179" s="43"/>
      <c r="M179" s="226">
        <v>4</v>
      </c>
    </row>
    <row r="180" spans="1:13" ht="27.75" customHeight="1" x14ac:dyDescent="0.2">
      <c r="A180" s="168" t="s">
        <v>677</v>
      </c>
      <c r="B180" s="27"/>
      <c r="C180" s="175"/>
      <c r="D180" s="140">
        <v>0</v>
      </c>
      <c r="E180" s="141">
        <v>0</v>
      </c>
      <c r="F180" s="142">
        <v>0</v>
      </c>
      <c r="G180" s="170">
        <v>0</v>
      </c>
      <c r="H180" s="171"/>
      <c r="I180" s="173"/>
      <c r="J180" s="43"/>
      <c r="M180" s="226">
        <v>4</v>
      </c>
    </row>
    <row r="181" spans="1:13" ht="27.75" customHeight="1" x14ac:dyDescent="0.2">
      <c r="A181" s="168" t="s">
        <v>678</v>
      </c>
      <c r="B181" s="27"/>
      <c r="C181" s="175"/>
      <c r="D181" s="140">
        <v>0</v>
      </c>
      <c r="E181" s="141">
        <v>0</v>
      </c>
      <c r="F181" s="142">
        <v>0</v>
      </c>
      <c r="G181" s="170">
        <v>0</v>
      </c>
      <c r="H181" s="171"/>
      <c r="I181" s="173"/>
      <c r="J181" s="43"/>
      <c r="M181" s="226">
        <v>4</v>
      </c>
    </row>
    <row r="182" spans="1:13" ht="27.75" customHeight="1" x14ac:dyDescent="0.2">
      <c r="A182" s="168" t="s">
        <v>488</v>
      </c>
      <c r="B182" s="27"/>
      <c r="C182" s="175"/>
      <c r="D182" s="140">
        <v>0</v>
      </c>
      <c r="E182" s="141">
        <v>0</v>
      </c>
      <c r="F182" s="142">
        <v>0</v>
      </c>
      <c r="G182" s="171"/>
      <c r="H182" s="171"/>
      <c r="I182" s="173"/>
      <c r="J182" s="43"/>
      <c r="M182" s="226">
        <v>4</v>
      </c>
    </row>
    <row r="183" spans="1:13" ht="27.75" customHeight="1" x14ac:dyDescent="0.2">
      <c r="A183" s="168" t="s">
        <v>537</v>
      </c>
      <c r="B183" s="27"/>
      <c r="C183" s="175"/>
      <c r="D183" s="140">
        <v>0</v>
      </c>
      <c r="E183" s="141">
        <v>0</v>
      </c>
      <c r="F183" s="142">
        <v>0</v>
      </c>
      <c r="G183" s="170">
        <v>0</v>
      </c>
      <c r="H183" s="170">
        <v>0</v>
      </c>
      <c r="I183" s="174">
        <v>0</v>
      </c>
      <c r="J183" s="42">
        <v>0</v>
      </c>
      <c r="M183" s="226">
        <v>4</v>
      </c>
    </row>
    <row r="184" spans="1:13" ht="27.75" customHeight="1" x14ac:dyDescent="0.2">
      <c r="A184" s="168" t="s">
        <v>538</v>
      </c>
      <c r="B184" s="27"/>
      <c r="C184" s="175"/>
      <c r="D184" s="140">
        <v>0</v>
      </c>
      <c r="E184" s="141">
        <v>0</v>
      </c>
      <c r="F184" s="142">
        <v>0</v>
      </c>
      <c r="G184" s="170">
        <v>0</v>
      </c>
      <c r="H184" s="170">
        <v>0</v>
      </c>
      <c r="I184" s="174">
        <v>0</v>
      </c>
      <c r="J184" s="42">
        <v>0</v>
      </c>
      <c r="M184" s="226">
        <v>4</v>
      </c>
    </row>
    <row r="185" spans="1:13" ht="27.75" customHeight="1" x14ac:dyDescent="0.2">
      <c r="A185" s="168" t="s">
        <v>539</v>
      </c>
      <c r="B185" s="27"/>
      <c r="C185" s="175"/>
      <c r="D185" s="140">
        <v>0</v>
      </c>
      <c r="E185" s="141">
        <v>0</v>
      </c>
      <c r="F185" s="142">
        <v>0</v>
      </c>
      <c r="G185" s="170">
        <v>0</v>
      </c>
      <c r="H185" s="170">
        <v>0</v>
      </c>
      <c r="I185" s="174">
        <v>0</v>
      </c>
      <c r="J185" s="42">
        <v>0</v>
      </c>
      <c r="M185" s="226">
        <v>4</v>
      </c>
    </row>
    <row r="186" spans="1:13" ht="27.75" customHeight="1" x14ac:dyDescent="0.2">
      <c r="A186" s="168" t="s">
        <v>540</v>
      </c>
      <c r="B186" s="27"/>
      <c r="C186" s="175"/>
      <c r="D186" s="140">
        <v>0</v>
      </c>
      <c r="E186" s="141">
        <v>0</v>
      </c>
      <c r="F186" s="142">
        <v>0</v>
      </c>
      <c r="G186" s="170">
        <v>0</v>
      </c>
      <c r="H186" s="170">
        <v>0</v>
      </c>
      <c r="I186" s="174">
        <v>0</v>
      </c>
      <c r="J186" s="42">
        <v>0</v>
      </c>
      <c r="M186" s="226">
        <v>4</v>
      </c>
    </row>
    <row r="187" spans="1:13" ht="27.75" customHeight="1" x14ac:dyDescent="0.2">
      <c r="A187" s="168" t="s">
        <v>541</v>
      </c>
      <c r="B187" s="27"/>
      <c r="C187" s="175"/>
      <c r="D187" s="140">
        <v>0</v>
      </c>
      <c r="E187" s="141">
        <v>0</v>
      </c>
      <c r="F187" s="142">
        <v>0</v>
      </c>
      <c r="G187" s="170">
        <v>0</v>
      </c>
      <c r="H187" s="170">
        <v>0</v>
      </c>
      <c r="I187" s="174">
        <v>0</v>
      </c>
      <c r="J187" s="42">
        <v>0</v>
      </c>
      <c r="M187" s="226">
        <v>4</v>
      </c>
    </row>
    <row r="188" spans="1:13" ht="27.75" customHeight="1" x14ac:dyDescent="0.2">
      <c r="A188" s="168" t="s">
        <v>542</v>
      </c>
      <c r="B188" s="27"/>
      <c r="C188" s="175"/>
      <c r="D188" s="140">
        <v>0</v>
      </c>
      <c r="E188" s="141">
        <v>0</v>
      </c>
      <c r="F188" s="142">
        <v>0</v>
      </c>
      <c r="G188" s="170">
        <v>0</v>
      </c>
      <c r="H188" s="170">
        <v>0</v>
      </c>
      <c r="I188" s="174">
        <v>0</v>
      </c>
      <c r="J188" s="42">
        <v>0</v>
      </c>
      <c r="M188" s="226">
        <v>4</v>
      </c>
    </row>
    <row r="189" spans="1:13" ht="27.75" customHeight="1" x14ac:dyDescent="0.2">
      <c r="A189" s="168" t="s">
        <v>543</v>
      </c>
      <c r="B189" s="27"/>
      <c r="C189" s="175"/>
      <c r="D189" s="140">
        <v>0</v>
      </c>
      <c r="E189" s="141">
        <v>0</v>
      </c>
      <c r="F189" s="142">
        <v>0</v>
      </c>
      <c r="G189" s="170">
        <v>0</v>
      </c>
      <c r="H189" s="170">
        <v>0</v>
      </c>
      <c r="I189" s="174">
        <v>0</v>
      </c>
      <c r="J189" s="42">
        <v>0</v>
      </c>
      <c r="M189" s="226">
        <v>4</v>
      </c>
    </row>
    <row r="190" spans="1:13" ht="27.75" customHeight="1" x14ac:dyDescent="0.2">
      <c r="A190" s="168" t="s">
        <v>544</v>
      </c>
      <c r="B190" s="27"/>
      <c r="C190" s="175"/>
      <c r="D190" s="140">
        <v>0</v>
      </c>
      <c r="E190" s="141">
        <v>0</v>
      </c>
      <c r="F190" s="142">
        <v>0</v>
      </c>
      <c r="G190" s="170">
        <v>0</v>
      </c>
      <c r="H190" s="170">
        <v>0</v>
      </c>
      <c r="I190" s="174">
        <v>0</v>
      </c>
      <c r="J190" s="42">
        <v>0</v>
      </c>
      <c r="M190" s="226">
        <v>4</v>
      </c>
    </row>
    <row r="191" spans="1:13" ht="27.75" customHeight="1" x14ac:dyDescent="0.2">
      <c r="A191" s="168" t="s">
        <v>545</v>
      </c>
      <c r="B191" s="27"/>
      <c r="C191" s="175"/>
      <c r="D191" s="140">
        <v>0</v>
      </c>
      <c r="E191" s="141">
        <v>0</v>
      </c>
      <c r="F191" s="142">
        <v>0</v>
      </c>
      <c r="G191" s="170">
        <v>0</v>
      </c>
      <c r="H191" s="170">
        <v>0</v>
      </c>
      <c r="I191" s="174">
        <v>0</v>
      </c>
      <c r="J191" s="42">
        <v>0</v>
      </c>
      <c r="M191" s="226">
        <v>4</v>
      </c>
    </row>
    <row r="192" spans="1:13" ht="27.75" customHeight="1" x14ac:dyDescent="0.2">
      <c r="A192" s="168" t="s">
        <v>546</v>
      </c>
      <c r="B192" s="27"/>
      <c r="C192" s="175"/>
      <c r="D192" s="140">
        <v>0</v>
      </c>
      <c r="E192" s="141">
        <v>0</v>
      </c>
      <c r="F192" s="142">
        <v>0</v>
      </c>
      <c r="G192" s="170">
        <v>0</v>
      </c>
      <c r="H192" s="170">
        <v>0</v>
      </c>
      <c r="I192" s="174">
        <v>0</v>
      </c>
      <c r="J192" s="42">
        <v>0</v>
      </c>
      <c r="M192" s="226">
        <v>4</v>
      </c>
    </row>
    <row r="193" spans="1:13" ht="27.75" customHeight="1" x14ac:dyDescent="0.2">
      <c r="A193" s="168" t="s">
        <v>547</v>
      </c>
      <c r="B193" s="27"/>
      <c r="C193" s="175"/>
      <c r="D193" s="140">
        <v>0</v>
      </c>
      <c r="E193" s="141">
        <v>0</v>
      </c>
      <c r="F193" s="142">
        <v>0</v>
      </c>
      <c r="G193" s="170">
        <v>0</v>
      </c>
      <c r="H193" s="170">
        <v>0</v>
      </c>
      <c r="I193" s="174">
        <v>0</v>
      </c>
      <c r="J193" s="42">
        <v>0</v>
      </c>
      <c r="M193" s="226">
        <v>4</v>
      </c>
    </row>
    <row r="194" spans="1:13" ht="27.75" customHeight="1" x14ac:dyDescent="0.2">
      <c r="A194" s="168" t="s">
        <v>548</v>
      </c>
      <c r="B194" s="27"/>
      <c r="C194" s="175"/>
      <c r="D194" s="140">
        <v>0</v>
      </c>
      <c r="E194" s="141">
        <v>0</v>
      </c>
      <c r="F194" s="142">
        <v>0</v>
      </c>
      <c r="G194" s="170">
        <v>0</v>
      </c>
      <c r="H194" s="170">
        <v>0</v>
      </c>
      <c r="I194" s="174">
        <v>0</v>
      </c>
      <c r="J194" s="42">
        <v>0</v>
      </c>
      <c r="M194" s="226">
        <v>4</v>
      </c>
    </row>
    <row r="195" spans="1:13" ht="27.75" customHeight="1" x14ac:dyDescent="0.2">
      <c r="A195" s="168" t="s">
        <v>549</v>
      </c>
      <c r="B195" s="27"/>
      <c r="C195" s="175"/>
      <c r="D195" s="140">
        <v>0</v>
      </c>
      <c r="E195" s="141">
        <v>0</v>
      </c>
      <c r="F195" s="142">
        <v>0</v>
      </c>
      <c r="G195" s="170">
        <v>0</v>
      </c>
      <c r="H195" s="170">
        <v>0</v>
      </c>
      <c r="I195" s="174">
        <v>0</v>
      </c>
      <c r="J195" s="42">
        <v>0</v>
      </c>
      <c r="M195" s="226">
        <v>4</v>
      </c>
    </row>
    <row r="196" spans="1:13" ht="27.75" customHeight="1" x14ac:dyDescent="0.2">
      <c r="A196" s="168" t="s">
        <v>550</v>
      </c>
      <c r="B196" s="27"/>
      <c r="C196" s="175"/>
      <c r="D196" s="140">
        <v>0</v>
      </c>
      <c r="E196" s="141">
        <v>0</v>
      </c>
      <c r="F196" s="142">
        <v>0</v>
      </c>
      <c r="G196" s="170">
        <v>0</v>
      </c>
      <c r="H196" s="170">
        <v>0</v>
      </c>
      <c r="I196" s="174">
        <v>0</v>
      </c>
      <c r="J196" s="42">
        <v>0</v>
      </c>
      <c r="M196" s="226">
        <v>4</v>
      </c>
    </row>
    <row r="197" spans="1:13" ht="27.75" customHeight="1" x14ac:dyDescent="0.2">
      <c r="A197" s="168" t="s">
        <v>551</v>
      </c>
      <c r="B197" s="27"/>
      <c r="C197" s="175"/>
      <c r="D197" s="140">
        <v>0</v>
      </c>
      <c r="E197" s="141">
        <v>0</v>
      </c>
      <c r="F197" s="142">
        <v>0</v>
      </c>
      <c r="G197" s="170">
        <v>0</v>
      </c>
      <c r="H197" s="170">
        <v>0</v>
      </c>
      <c r="I197" s="174">
        <v>0</v>
      </c>
      <c r="J197" s="42">
        <v>0</v>
      </c>
      <c r="M197" s="226">
        <v>4</v>
      </c>
    </row>
    <row r="198" spans="1:13" ht="27.75" customHeight="1" x14ac:dyDescent="0.2">
      <c r="A198" s="168" t="s">
        <v>489</v>
      </c>
      <c r="B198" s="27"/>
      <c r="C198" s="175"/>
      <c r="D198" s="143">
        <v>0</v>
      </c>
      <c r="E198" s="144">
        <v>0</v>
      </c>
      <c r="F198" s="142">
        <v>0</v>
      </c>
      <c r="G198" s="171"/>
      <c r="H198" s="171"/>
      <c r="I198" s="173"/>
      <c r="J198" s="43"/>
      <c r="M198" s="226">
        <v>4</v>
      </c>
    </row>
    <row r="199" spans="1:13" ht="27.75" customHeight="1" x14ac:dyDescent="0.2">
      <c r="A199" s="168" t="s">
        <v>490</v>
      </c>
      <c r="B199" s="27"/>
      <c r="C199" s="175"/>
      <c r="D199" s="140">
        <v>0</v>
      </c>
      <c r="E199" s="141">
        <v>0</v>
      </c>
      <c r="F199" s="142">
        <v>0</v>
      </c>
      <c r="G199" s="170">
        <v>0</v>
      </c>
      <c r="H199" s="171"/>
      <c r="I199" s="173"/>
      <c r="J199" s="43"/>
      <c r="M199" s="226">
        <v>4</v>
      </c>
    </row>
    <row r="200" spans="1:13" ht="27.75" customHeight="1" x14ac:dyDescent="0.2">
      <c r="A200" s="168" t="s">
        <v>491</v>
      </c>
      <c r="B200" s="27"/>
      <c r="C200" s="175"/>
      <c r="D200" s="140">
        <v>0</v>
      </c>
      <c r="E200" s="141">
        <v>0</v>
      </c>
      <c r="F200" s="142">
        <v>0</v>
      </c>
      <c r="G200" s="170">
        <v>0</v>
      </c>
      <c r="H200" s="171"/>
      <c r="I200" s="173"/>
      <c r="J200" s="43"/>
      <c r="M200" s="226">
        <v>4</v>
      </c>
    </row>
    <row r="201" spans="1:13" ht="27.75" customHeight="1" x14ac:dyDescent="0.2">
      <c r="A201" s="168" t="s">
        <v>492</v>
      </c>
      <c r="B201" s="27"/>
      <c r="C201" s="175"/>
      <c r="D201" s="140">
        <v>0</v>
      </c>
      <c r="E201" s="141">
        <v>0</v>
      </c>
      <c r="F201" s="142">
        <v>0</v>
      </c>
      <c r="G201" s="170">
        <v>0</v>
      </c>
      <c r="H201" s="171"/>
      <c r="I201" s="173"/>
      <c r="J201" s="42">
        <v>0</v>
      </c>
      <c r="M201" s="226">
        <v>4</v>
      </c>
    </row>
    <row r="202" spans="1:13" ht="27.75" customHeight="1" x14ac:dyDescent="0.2">
      <c r="A202" s="168" t="s">
        <v>493</v>
      </c>
      <c r="B202" s="27"/>
      <c r="C202" s="175"/>
      <c r="D202" s="140">
        <v>0</v>
      </c>
      <c r="E202" s="141">
        <v>0</v>
      </c>
      <c r="F202" s="142">
        <v>0</v>
      </c>
      <c r="G202" s="170">
        <v>0</v>
      </c>
      <c r="H202" s="171"/>
      <c r="I202" s="173"/>
      <c r="J202" s="42">
        <v>0</v>
      </c>
      <c r="M202" s="226">
        <v>4</v>
      </c>
    </row>
    <row r="203" spans="1:13" ht="27.75" customHeight="1" x14ac:dyDescent="0.2">
      <c r="A203" s="168" t="s">
        <v>494</v>
      </c>
      <c r="B203" s="27"/>
      <c r="C203" s="175"/>
      <c r="D203" s="140">
        <v>0</v>
      </c>
      <c r="E203" s="141">
        <v>0</v>
      </c>
      <c r="F203" s="142">
        <v>0</v>
      </c>
      <c r="G203" s="170">
        <v>0</v>
      </c>
      <c r="H203" s="171"/>
      <c r="I203" s="173"/>
      <c r="J203" s="42">
        <v>0</v>
      </c>
      <c r="M203" s="226">
        <v>4</v>
      </c>
    </row>
  </sheetData>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8"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53"/>
  <sheetViews>
    <sheetView showGridLines="0" topLeftCell="A158" zoomScale="80" zoomScaleNormal="80" zoomScaleSheetLayoutView="100" workbookViewId="0">
      <selection activeCell="A37" sqref="A37:XFD125"/>
    </sheetView>
  </sheetViews>
  <sheetFormatPr defaultRowHeight="12.75" x14ac:dyDescent="0.2"/>
  <cols>
    <col min="1" max="5" width="24" customWidth="1"/>
    <col min="6" max="6" width="48.7109375" customWidth="1"/>
  </cols>
  <sheetData>
    <row r="1" spans="1:6" ht="27.75" customHeight="1" x14ac:dyDescent="0.2">
      <c r="A1" s="137" t="s">
        <v>20</v>
      </c>
    </row>
    <row r="2" spans="1:6" ht="44.25" customHeight="1" x14ac:dyDescent="0.2">
      <c r="A2" s="287" t="s">
        <v>163</v>
      </c>
      <c r="B2" s="288"/>
      <c r="C2" s="288"/>
      <c r="D2" s="288"/>
      <c r="E2" s="288"/>
    </row>
    <row r="3" spans="1:6" ht="47.25" customHeight="1" x14ac:dyDescent="0.2">
      <c r="A3" s="247" t="str">
        <f>Overview!B4&amp; " - Illustrative LLFs for year beginning "&amp;Overview!D4</f>
        <v>VPEN GSP_N - Illustrative LLFs for year beginning 1 April 2027</v>
      </c>
      <c r="B3" s="247"/>
      <c r="C3" s="247"/>
      <c r="D3" s="247"/>
      <c r="E3" s="247"/>
    </row>
    <row r="4" spans="1:6" ht="19.5" customHeight="1" x14ac:dyDescent="0.2">
      <c r="A4" s="289" t="s">
        <v>9</v>
      </c>
      <c r="B4" s="22" t="s">
        <v>2</v>
      </c>
      <c r="C4" s="22" t="s">
        <v>3</v>
      </c>
      <c r="D4" s="22" t="s">
        <v>4</v>
      </c>
      <c r="E4" s="22" t="s">
        <v>5</v>
      </c>
    </row>
    <row r="5" spans="1:6" ht="19.5" customHeight="1" x14ac:dyDescent="0.2">
      <c r="A5" s="290"/>
      <c r="B5" s="22" t="s">
        <v>10</v>
      </c>
      <c r="C5" s="22" t="s">
        <v>11</v>
      </c>
      <c r="D5" s="22" t="s">
        <v>12</v>
      </c>
      <c r="E5" s="22" t="s">
        <v>13</v>
      </c>
    </row>
    <row r="6" spans="1:6" ht="45" customHeight="1" x14ac:dyDescent="0.2">
      <c r="A6" s="198" t="s">
        <v>737</v>
      </c>
      <c r="B6" s="196" t="s">
        <v>738</v>
      </c>
      <c r="C6" s="196" t="s">
        <v>739</v>
      </c>
      <c r="D6" s="196"/>
      <c r="E6" s="196"/>
    </row>
    <row r="7" spans="1:6" ht="45" customHeight="1" x14ac:dyDescent="0.2">
      <c r="A7" s="198" t="s">
        <v>740</v>
      </c>
      <c r="B7" s="196" t="s">
        <v>738</v>
      </c>
      <c r="C7" s="196" t="s">
        <v>741</v>
      </c>
      <c r="D7" s="199" t="s">
        <v>742</v>
      </c>
      <c r="E7" s="196" t="s">
        <v>743</v>
      </c>
    </row>
    <row r="8" spans="1:6" ht="45" customHeight="1" x14ac:dyDescent="0.2">
      <c r="A8" s="198" t="s">
        <v>16</v>
      </c>
      <c r="B8" s="196" t="s">
        <v>738</v>
      </c>
      <c r="C8" s="196" t="s">
        <v>739</v>
      </c>
      <c r="D8" s="196"/>
      <c r="E8" s="196"/>
    </row>
    <row r="9" spans="1:6" ht="25.5" customHeight="1" x14ac:dyDescent="0.2">
      <c r="A9" s="133" t="s">
        <v>14</v>
      </c>
      <c r="B9" s="243" t="s">
        <v>15</v>
      </c>
      <c r="C9" s="244"/>
      <c r="D9" s="244"/>
      <c r="E9" s="245"/>
    </row>
    <row r="10" spans="1:6" x14ac:dyDescent="0.2">
      <c r="A10" s="14"/>
      <c r="B10" s="13"/>
      <c r="C10" s="13"/>
      <c r="D10" s="13"/>
      <c r="E10" s="13"/>
    </row>
    <row r="11" spans="1:6" x14ac:dyDescent="0.2">
      <c r="B11" s="13"/>
      <c r="C11" s="13"/>
      <c r="D11" s="13"/>
      <c r="E11" s="13"/>
    </row>
    <row r="12" spans="1:6" ht="22.5" customHeight="1" x14ac:dyDescent="0.2">
      <c r="A12" s="251" t="s">
        <v>61</v>
      </c>
      <c r="B12" s="291"/>
      <c r="C12" s="291"/>
      <c r="D12" s="291"/>
      <c r="E12" s="291"/>
      <c r="F12" s="252"/>
    </row>
    <row r="13" spans="1:6" ht="22.5" customHeight="1" x14ac:dyDescent="0.2">
      <c r="A13" s="251" t="s">
        <v>785</v>
      </c>
      <c r="B13" s="291"/>
      <c r="C13" s="291"/>
      <c r="D13" s="291"/>
      <c r="E13" s="291"/>
      <c r="F13" s="252"/>
    </row>
    <row r="14" spans="1:6" ht="33" customHeight="1" x14ac:dyDescent="0.2">
      <c r="A14" s="22" t="s">
        <v>62</v>
      </c>
      <c r="B14" s="22" t="s">
        <v>2</v>
      </c>
      <c r="C14" s="22" t="s">
        <v>3</v>
      </c>
      <c r="D14" s="22" t="s">
        <v>4</v>
      </c>
      <c r="E14" s="22" t="s">
        <v>5</v>
      </c>
      <c r="F14" s="22" t="s">
        <v>784</v>
      </c>
    </row>
    <row r="15" spans="1:6" ht="15.75" x14ac:dyDescent="0.2">
      <c r="A15" s="200" t="s">
        <v>63</v>
      </c>
      <c r="B15" s="201"/>
      <c r="C15" s="201"/>
      <c r="D15" s="201"/>
      <c r="E15" s="201"/>
      <c r="F15" s="200"/>
    </row>
    <row r="16" spans="1:6" ht="15.75" x14ac:dyDescent="0.2">
      <c r="A16" s="200" t="s">
        <v>64</v>
      </c>
      <c r="B16" s="201"/>
      <c r="C16" s="201"/>
      <c r="D16" s="201"/>
      <c r="E16" s="201"/>
      <c r="F16" s="200"/>
    </row>
    <row r="17" spans="1:6" ht="15.75" x14ac:dyDescent="0.2">
      <c r="A17" s="200" t="s">
        <v>65</v>
      </c>
      <c r="B17" s="201"/>
      <c r="C17" s="201"/>
      <c r="D17" s="201"/>
      <c r="E17" s="201"/>
      <c r="F17" s="200"/>
    </row>
    <row r="18" spans="1:6" ht="15.75" x14ac:dyDescent="0.2">
      <c r="A18" s="200" t="s">
        <v>66</v>
      </c>
      <c r="B18" s="201"/>
      <c r="C18" s="201"/>
      <c r="D18" s="201"/>
      <c r="E18" s="201"/>
      <c r="F18" s="200"/>
    </row>
    <row r="19" spans="1:6" ht="22.5" customHeight="1" x14ac:dyDescent="0.2">
      <c r="A19" s="200" t="s">
        <v>67</v>
      </c>
      <c r="B19" s="201"/>
      <c r="C19" s="201"/>
      <c r="D19" s="201"/>
      <c r="E19" s="201"/>
      <c r="F19" s="201"/>
    </row>
    <row r="20" spans="1:6" ht="22.5" customHeight="1" x14ac:dyDescent="0.2">
      <c r="A20" s="200" t="s">
        <v>67</v>
      </c>
      <c r="B20" s="201"/>
      <c r="C20" s="201"/>
      <c r="D20" s="201"/>
      <c r="E20" s="201"/>
      <c r="F20" s="201"/>
    </row>
    <row r="21" spans="1:6" ht="22.5" customHeight="1" x14ac:dyDescent="0.2">
      <c r="A21" s="200" t="s">
        <v>68</v>
      </c>
      <c r="B21" s="201"/>
      <c r="C21" s="201"/>
      <c r="D21" s="201"/>
      <c r="E21" s="201"/>
      <c r="F21" s="201"/>
    </row>
    <row r="22" spans="1:6" ht="22.5" customHeight="1" x14ac:dyDescent="0.2">
      <c r="A22" s="200" t="s">
        <v>68</v>
      </c>
      <c r="B22" s="201"/>
      <c r="C22" s="201"/>
      <c r="D22" s="201"/>
      <c r="E22" s="201"/>
      <c r="F22" s="201"/>
    </row>
    <row r="24" spans="1:6" ht="22.5" customHeight="1" x14ac:dyDescent="0.2">
      <c r="A24" s="251" t="s">
        <v>69</v>
      </c>
      <c r="B24" s="291"/>
      <c r="C24" s="291"/>
      <c r="D24" s="291"/>
      <c r="E24" s="291"/>
      <c r="F24" s="252"/>
    </row>
    <row r="25" spans="1:6" ht="22.5" customHeight="1" x14ac:dyDescent="0.2">
      <c r="A25" s="251" t="s">
        <v>7</v>
      </c>
      <c r="B25" s="291"/>
      <c r="C25" s="291"/>
      <c r="D25" s="291"/>
      <c r="E25" s="291"/>
      <c r="F25" s="252"/>
    </row>
    <row r="26" spans="1:6" ht="33" customHeight="1" x14ac:dyDescent="0.2">
      <c r="A26" s="22" t="s">
        <v>6</v>
      </c>
      <c r="B26" s="22" t="s">
        <v>2</v>
      </c>
      <c r="C26" s="22" t="s">
        <v>3</v>
      </c>
      <c r="D26" s="22" t="s">
        <v>4</v>
      </c>
      <c r="E26" s="22" t="s">
        <v>5</v>
      </c>
      <c r="F26" s="22" t="s">
        <v>784</v>
      </c>
    </row>
    <row r="27" spans="1:6" ht="22.5" customHeight="1" x14ac:dyDescent="0.2">
      <c r="A27" s="1"/>
      <c r="B27" s="12"/>
      <c r="C27" s="12"/>
      <c r="D27" s="12"/>
      <c r="E27" s="12"/>
      <c r="F27" s="203"/>
    </row>
    <row r="28" spans="1:6" ht="22.5" customHeight="1" x14ac:dyDescent="0.2">
      <c r="A28" s="1"/>
      <c r="B28" s="12"/>
      <c r="C28" s="12"/>
      <c r="D28" s="12"/>
      <c r="E28" s="12"/>
      <c r="F28" s="203"/>
    </row>
    <row r="29" spans="1:6" ht="22.5" customHeight="1" x14ac:dyDescent="0.2">
      <c r="A29" s="1"/>
      <c r="B29" s="12"/>
      <c r="C29" s="12"/>
      <c r="D29" s="12"/>
      <c r="E29" s="12"/>
      <c r="F29" s="203"/>
    </row>
    <row r="30" spans="1:6" ht="22.5" customHeight="1" x14ac:dyDescent="0.2">
      <c r="A30" s="1"/>
      <c r="B30" s="12"/>
      <c r="C30" s="12"/>
      <c r="D30" s="12"/>
      <c r="E30" s="12"/>
      <c r="F30" s="203"/>
    </row>
    <row r="31" spans="1:6" ht="22.5" customHeight="1" x14ac:dyDescent="0.2">
      <c r="A31" s="1"/>
      <c r="B31" s="12"/>
      <c r="C31" s="12"/>
      <c r="D31" s="12"/>
      <c r="E31" s="12"/>
      <c r="F31" s="203"/>
    </row>
    <row r="32" spans="1:6" ht="22.5" customHeight="1" x14ac:dyDescent="0.2">
      <c r="A32" s="1"/>
      <c r="B32" s="12"/>
      <c r="C32" s="12"/>
      <c r="D32" s="12"/>
      <c r="E32" s="12"/>
      <c r="F32" s="203"/>
    </row>
    <row r="33" spans="1:6" ht="22.5" customHeight="1" x14ac:dyDescent="0.2"/>
    <row r="34" spans="1:6" ht="22.5" customHeight="1" x14ac:dyDescent="0.2">
      <c r="A34" s="251" t="s">
        <v>69</v>
      </c>
      <c r="B34" s="291"/>
      <c r="C34" s="291"/>
      <c r="D34" s="291"/>
      <c r="E34" s="291"/>
      <c r="F34" s="252"/>
    </row>
    <row r="35" spans="1:6" ht="22.5" customHeight="1" x14ac:dyDescent="0.2">
      <c r="A35" s="251" t="s">
        <v>8</v>
      </c>
      <c r="B35" s="291"/>
      <c r="C35" s="291"/>
      <c r="D35" s="291"/>
      <c r="E35" s="291"/>
      <c r="F35" s="252"/>
    </row>
    <row r="36" spans="1:6" ht="22.5" customHeight="1" x14ac:dyDescent="0.2">
      <c r="A36" s="22" t="s">
        <v>6</v>
      </c>
      <c r="B36" s="22" t="s">
        <v>2</v>
      </c>
      <c r="C36" s="22" t="s">
        <v>3</v>
      </c>
      <c r="D36" s="22" t="s">
        <v>4</v>
      </c>
      <c r="E36" s="22" t="s">
        <v>5</v>
      </c>
      <c r="F36" s="22" t="s">
        <v>784</v>
      </c>
    </row>
    <row r="37" spans="1:6" ht="22.5" customHeight="1" x14ac:dyDescent="0.2">
      <c r="A37" s="1"/>
      <c r="B37" s="12"/>
      <c r="C37" s="12"/>
      <c r="D37" s="12"/>
      <c r="E37" s="12"/>
      <c r="F37" s="203"/>
    </row>
    <row r="38" spans="1:6" ht="22.5" customHeight="1" x14ac:dyDescent="0.2">
      <c r="A38" s="1"/>
      <c r="B38" s="12"/>
      <c r="C38" s="12"/>
      <c r="D38" s="12"/>
      <c r="E38" s="12"/>
      <c r="F38" s="203"/>
    </row>
    <row r="39" spans="1:6" ht="22.5" customHeight="1" x14ac:dyDescent="0.2">
      <c r="A39" s="1"/>
      <c r="B39" s="12"/>
      <c r="C39" s="12"/>
      <c r="D39" s="12"/>
      <c r="E39" s="12"/>
      <c r="F39" s="203"/>
    </row>
    <row r="40" spans="1:6" ht="22.5" customHeight="1" x14ac:dyDescent="0.2">
      <c r="A40" s="1"/>
      <c r="B40" s="12"/>
      <c r="C40" s="12"/>
      <c r="D40" s="12"/>
      <c r="E40" s="12"/>
      <c r="F40" s="203"/>
    </row>
    <row r="41" spans="1:6" ht="22.5" customHeight="1" x14ac:dyDescent="0.2">
      <c r="A41" s="1"/>
      <c r="B41" s="12"/>
      <c r="C41" s="12"/>
      <c r="D41" s="12"/>
      <c r="E41" s="12"/>
      <c r="F41" s="203"/>
    </row>
    <row r="42" spans="1:6" ht="22.5" customHeight="1" x14ac:dyDescent="0.2">
      <c r="A42" s="1"/>
      <c r="B42" s="12"/>
      <c r="C42" s="12"/>
      <c r="D42" s="12"/>
      <c r="E42" s="12"/>
      <c r="F42" s="203"/>
    </row>
    <row r="43" spans="1:6" ht="22.5" customHeight="1" x14ac:dyDescent="0.2">
      <c r="A43" s="1"/>
      <c r="B43" s="12"/>
      <c r="C43" s="12"/>
      <c r="D43" s="12"/>
      <c r="E43" s="12"/>
      <c r="F43" s="203"/>
    </row>
    <row r="44" spans="1:6" ht="22.5" customHeight="1" x14ac:dyDescent="0.2">
      <c r="A44" s="1"/>
      <c r="B44" s="12"/>
      <c r="C44" s="12"/>
      <c r="D44" s="12"/>
      <c r="E44" s="12"/>
      <c r="F44" s="203"/>
    </row>
    <row r="45" spans="1:6" ht="22.5" customHeight="1" x14ac:dyDescent="0.2">
      <c r="A45" s="1"/>
      <c r="B45" s="12"/>
      <c r="C45" s="12"/>
      <c r="D45" s="12"/>
      <c r="E45" s="12"/>
      <c r="F45" s="203"/>
    </row>
    <row r="46" spans="1:6" ht="22.5" customHeight="1" x14ac:dyDescent="0.2">
      <c r="A46" s="1"/>
      <c r="B46" s="12"/>
      <c r="C46" s="12"/>
      <c r="D46" s="12"/>
      <c r="E46" s="12"/>
      <c r="F46" s="203"/>
    </row>
    <row r="47" spans="1:6" ht="22.5" customHeight="1" x14ac:dyDescent="0.2">
      <c r="A47" s="1"/>
      <c r="B47" s="12"/>
      <c r="C47" s="12"/>
      <c r="D47" s="12"/>
      <c r="E47" s="12"/>
      <c r="F47" s="203"/>
    </row>
    <row r="48" spans="1:6" ht="22.5" customHeight="1" x14ac:dyDescent="0.2">
      <c r="A48" s="1"/>
      <c r="B48" s="12"/>
      <c r="C48" s="12"/>
      <c r="D48" s="12"/>
      <c r="E48" s="12"/>
      <c r="F48" s="203"/>
    </row>
    <row r="49" spans="1:6" ht="22.5" customHeight="1" x14ac:dyDescent="0.2">
      <c r="A49" s="1"/>
      <c r="B49" s="12"/>
      <c r="C49" s="12"/>
      <c r="D49" s="12"/>
      <c r="E49" s="12"/>
      <c r="F49" s="203"/>
    </row>
    <row r="50" spans="1:6" ht="22.5" customHeight="1" x14ac:dyDescent="0.2">
      <c r="A50" s="1"/>
      <c r="B50" s="12"/>
      <c r="C50" s="12"/>
      <c r="D50" s="12"/>
      <c r="E50" s="12"/>
      <c r="F50" s="203"/>
    </row>
    <row r="51" spans="1:6" ht="22.5" customHeight="1" x14ac:dyDescent="0.2">
      <c r="A51" s="1"/>
      <c r="B51" s="12"/>
      <c r="C51" s="12"/>
      <c r="D51" s="12"/>
      <c r="E51" s="12"/>
      <c r="F51" s="203"/>
    </row>
    <row r="52" spans="1:6" ht="22.5" customHeight="1" x14ac:dyDescent="0.2">
      <c r="A52" s="1"/>
      <c r="B52" s="12"/>
      <c r="C52" s="12"/>
      <c r="D52" s="12"/>
      <c r="E52" s="12"/>
      <c r="F52" s="203"/>
    </row>
    <row r="53" spans="1:6" ht="22.5" customHeight="1" x14ac:dyDescent="0.2">
      <c r="A53" s="1"/>
      <c r="B53" s="12"/>
      <c r="C53" s="12"/>
      <c r="D53" s="12"/>
      <c r="E53" s="12"/>
      <c r="F53" s="203"/>
    </row>
    <row r="54" spans="1:6" x14ac:dyDescent="0.2">
      <c r="A54" s="1"/>
      <c r="B54" s="12"/>
      <c r="C54" s="12"/>
      <c r="D54" s="12"/>
      <c r="E54" s="12"/>
      <c r="F54" s="203"/>
    </row>
    <row r="55" spans="1:6" ht="22.5" customHeight="1" x14ac:dyDescent="0.2">
      <c r="A55" s="1"/>
      <c r="B55" s="12"/>
      <c r="C55" s="12"/>
      <c r="D55" s="12"/>
      <c r="E55" s="12"/>
      <c r="F55" s="203"/>
    </row>
    <row r="56" spans="1:6" ht="22.5" customHeight="1" x14ac:dyDescent="0.2">
      <c r="A56" s="1"/>
      <c r="B56" s="12"/>
      <c r="C56" s="12"/>
      <c r="D56" s="12"/>
      <c r="E56" s="12"/>
      <c r="F56" s="203"/>
    </row>
    <row r="57" spans="1:6" ht="33" customHeight="1" x14ac:dyDescent="0.2">
      <c r="A57" s="1"/>
      <c r="B57" s="12"/>
      <c r="C57" s="12"/>
      <c r="D57" s="12"/>
      <c r="E57" s="12"/>
      <c r="F57" s="203"/>
    </row>
    <row r="58" spans="1:6" ht="22.5" customHeight="1" x14ac:dyDescent="0.2">
      <c r="A58" s="1"/>
      <c r="B58" s="12"/>
      <c r="C58" s="12"/>
      <c r="D58" s="12"/>
      <c r="E58" s="12"/>
      <c r="F58" s="203"/>
    </row>
    <row r="59" spans="1:6" ht="22.5" customHeight="1" x14ac:dyDescent="0.2">
      <c r="A59" s="1"/>
      <c r="B59" s="12"/>
      <c r="C59" s="12"/>
      <c r="D59" s="12"/>
      <c r="E59" s="12"/>
      <c r="F59" s="203"/>
    </row>
    <row r="60" spans="1:6" ht="22.5" customHeight="1" x14ac:dyDescent="0.2">
      <c r="A60" s="1"/>
      <c r="B60" s="12"/>
      <c r="C60" s="12"/>
      <c r="D60" s="12"/>
      <c r="E60" s="12"/>
      <c r="F60" s="203"/>
    </row>
    <row r="61" spans="1:6" ht="22.5" customHeight="1" x14ac:dyDescent="0.2">
      <c r="A61" s="1"/>
      <c r="B61" s="12"/>
      <c r="C61" s="12"/>
      <c r="D61" s="12"/>
      <c r="E61" s="12"/>
      <c r="F61" s="203"/>
    </row>
    <row r="62" spans="1:6" ht="22.5" customHeight="1" x14ac:dyDescent="0.2">
      <c r="A62" s="1"/>
      <c r="B62" s="12"/>
      <c r="C62" s="12"/>
      <c r="D62" s="12"/>
      <c r="E62" s="12"/>
      <c r="F62" s="203"/>
    </row>
    <row r="63" spans="1:6" ht="22.5" customHeight="1" x14ac:dyDescent="0.2">
      <c r="A63" s="1"/>
      <c r="B63" s="12"/>
      <c r="C63" s="12"/>
      <c r="D63" s="12"/>
      <c r="E63" s="12"/>
      <c r="F63" s="203"/>
    </row>
    <row r="64" spans="1:6" ht="22.5" customHeight="1" x14ac:dyDescent="0.2">
      <c r="A64" s="1"/>
      <c r="B64" s="12"/>
      <c r="C64" s="12"/>
      <c r="D64" s="12"/>
      <c r="E64" s="12"/>
      <c r="F64" s="203"/>
    </row>
    <row r="65" spans="1:6" ht="22.5" customHeight="1" x14ac:dyDescent="0.2">
      <c r="A65" s="1"/>
      <c r="B65" s="12"/>
      <c r="C65" s="12"/>
      <c r="D65" s="12"/>
      <c r="E65" s="12"/>
      <c r="F65" s="203"/>
    </row>
    <row r="66" spans="1:6" ht="22.5" customHeight="1" x14ac:dyDescent="0.2">
      <c r="A66" s="1"/>
      <c r="B66" s="12"/>
      <c r="C66" s="12"/>
      <c r="D66" s="12"/>
      <c r="E66" s="12"/>
      <c r="F66" s="203"/>
    </row>
    <row r="67" spans="1:6" ht="22.5" customHeight="1" x14ac:dyDescent="0.2">
      <c r="A67" s="1"/>
      <c r="B67" s="12"/>
      <c r="C67" s="12"/>
      <c r="D67" s="12"/>
      <c r="E67" s="12"/>
      <c r="F67" s="203"/>
    </row>
    <row r="68" spans="1:6" ht="22.5" customHeight="1" x14ac:dyDescent="0.2">
      <c r="A68" s="1"/>
      <c r="B68" s="12"/>
      <c r="C68" s="12"/>
      <c r="D68" s="12"/>
      <c r="E68" s="12"/>
      <c r="F68" s="203"/>
    </row>
    <row r="69" spans="1:6" ht="22.5" customHeight="1" x14ac:dyDescent="0.2">
      <c r="A69" s="1"/>
      <c r="B69" s="12"/>
      <c r="C69" s="12"/>
      <c r="D69" s="12"/>
      <c r="E69" s="12"/>
      <c r="F69" s="203"/>
    </row>
    <row r="70" spans="1:6" ht="22.5" customHeight="1" x14ac:dyDescent="0.2">
      <c r="A70" s="1"/>
      <c r="B70" s="12"/>
      <c r="C70" s="12"/>
      <c r="D70" s="12"/>
      <c r="E70" s="12"/>
      <c r="F70" s="203"/>
    </row>
    <row r="71" spans="1:6" ht="22.5" customHeight="1" x14ac:dyDescent="0.2">
      <c r="A71" s="1"/>
      <c r="B71" s="12"/>
      <c r="C71" s="12"/>
      <c r="D71" s="12"/>
      <c r="E71" s="12"/>
      <c r="F71" s="203"/>
    </row>
    <row r="72" spans="1:6" ht="22.5" customHeight="1" x14ac:dyDescent="0.2">
      <c r="A72" s="1"/>
      <c r="B72" s="12"/>
      <c r="C72" s="12"/>
      <c r="D72" s="12"/>
      <c r="E72" s="12"/>
      <c r="F72" s="203"/>
    </row>
    <row r="73" spans="1:6" ht="22.5" customHeight="1" x14ac:dyDescent="0.2">
      <c r="A73" s="1"/>
      <c r="B73" s="12"/>
      <c r="C73" s="12"/>
      <c r="D73" s="12"/>
      <c r="E73" s="12"/>
      <c r="F73" s="203"/>
    </row>
    <row r="74" spans="1:6" ht="22.5" customHeight="1" x14ac:dyDescent="0.2">
      <c r="A74" s="1"/>
      <c r="B74" s="12"/>
      <c r="C74" s="12"/>
      <c r="D74" s="12"/>
      <c r="E74" s="12"/>
      <c r="F74" s="203"/>
    </row>
    <row r="75" spans="1:6" ht="22.5" customHeight="1" x14ac:dyDescent="0.2">
      <c r="A75" s="1"/>
      <c r="B75" s="12"/>
      <c r="C75" s="12"/>
      <c r="D75" s="12"/>
      <c r="E75" s="12"/>
      <c r="F75" s="203"/>
    </row>
    <row r="76" spans="1:6" ht="22.5" customHeight="1" x14ac:dyDescent="0.2">
      <c r="A76" s="1"/>
      <c r="B76" s="12"/>
      <c r="C76" s="12"/>
      <c r="D76" s="12"/>
      <c r="E76" s="12"/>
      <c r="F76" s="203"/>
    </row>
    <row r="77" spans="1:6" ht="22.5" customHeight="1" x14ac:dyDescent="0.2">
      <c r="A77" s="1"/>
      <c r="B77" s="12"/>
      <c r="C77" s="12"/>
      <c r="D77" s="12"/>
      <c r="E77" s="12"/>
      <c r="F77" s="203"/>
    </row>
    <row r="78" spans="1:6" ht="22.5" customHeight="1" x14ac:dyDescent="0.2">
      <c r="A78" s="1"/>
      <c r="B78" s="12"/>
      <c r="C78" s="12"/>
      <c r="D78" s="12"/>
      <c r="E78" s="12"/>
      <c r="F78" s="203"/>
    </row>
    <row r="79" spans="1:6" ht="22.5" customHeight="1" x14ac:dyDescent="0.2">
      <c r="A79" s="1"/>
      <c r="B79" s="12"/>
      <c r="C79" s="12"/>
      <c r="D79" s="12"/>
      <c r="E79" s="12"/>
      <c r="F79" s="203"/>
    </row>
    <row r="80" spans="1:6" ht="22.5" customHeight="1" x14ac:dyDescent="0.2">
      <c r="A80" s="1"/>
      <c r="B80" s="12"/>
      <c r="C80" s="12"/>
      <c r="D80" s="12"/>
      <c r="E80" s="12"/>
      <c r="F80" s="203"/>
    </row>
    <row r="81" spans="1:6" ht="22.5" customHeight="1" x14ac:dyDescent="0.2">
      <c r="A81" s="1"/>
      <c r="B81" s="12"/>
      <c r="C81" s="12"/>
      <c r="D81" s="12"/>
      <c r="E81" s="12"/>
      <c r="F81" s="203"/>
    </row>
    <row r="82" spans="1:6" ht="22.5" customHeight="1" x14ac:dyDescent="0.2">
      <c r="A82" s="1"/>
      <c r="B82" s="12"/>
      <c r="C82" s="12"/>
      <c r="D82" s="12"/>
      <c r="E82" s="12"/>
      <c r="F82" s="203"/>
    </row>
    <row r="83" spans="1:6" ht="22.5" customHeight="1" x14ac:dyDescent="0.2">
      <c r="A83" s="1"/>
      <c r="B83" s="12"/>
      <c r="C83" s="12"/>
      <c r="D83" s="12"/>
      <c r="E83" s="12"/>
      <c r="F83" s="203"/>
    </row>
    <row r="84" spans="1:6" ht="22.5" customHeight="1" x14ac:dyDescent="0.2">
      <c r="A84" s="1"/>
      <c r="B84" s="12"/>
      <c r="C84" s="12"/>
      <c r="D84" s="12"/>
      <c r="E84" s="12"/>
      <c r="F84" s="203"/>
    </row>
    <row r="85" spans="1:6" ht="22.5" customHeight="1" x14ac:dyDescent="0.2">
      <c r="A85" s="1"/>
      <c r="B85" s="12"/>
      <c r="C85" s="12"/>
      <c r="D85" s="12"/>
      <c r="E85" s="12"/>
      <c r="F85" s="203"/>
    </row>
    <row r="86" spans="1:6" ht="22.5" customHeight="1" x14ac:dyDescent="0.2">
      <c r="A86" s="1"/>
      <c r="B86" s="12"/>
      <c r="C86" s="12"/>
      <c r="D86" s="12"/>
      <c r="E86" s="12"/>
      <c r="F86" s="203"/>
    </row>
    <row r="87" spans="1:6" ht="22.5" customHeight="1" x14ac:dyDescent="0.2">
      <c r="A87" s="1"/>
      <c r="B87" s="12"/>
      <c r="C87" s="12"/>
      <c r="D87" s="12"/>
      <c r="E87" s="12"/>
      <c r="F87" s="203"/>
    </row>
    <row r="88" spans="1:6" ht="22.5" customHeight="1" x14ac:dyDescent="0.2">
      <c r="A88" s="1"/>
      <c r="B88" s="12"/>
      <c r="C88" s="12"/>
      <c r="D88" s="12"/>
      <c r="E88" s="12"/>
      <c r="F88" s="203"/>
    </row>
    <row r="89" spans="1:6" ht="22.5" customHeight="1" x14ac:dyDescent="0.2">
      <c r="A89" s="1"/>
      <c r="B89" s="12"/>
      <c r="C89" s="12"/>
      <c r="D89" s="12"/>
      <c r="E89" s="12"/>
      <c r="F89" s="203"/>
    </row>
    <row r="90" spans="1:6" ht="22.5" customHeight="1" x14ac:dyDescent="0.2">
      <c r="A90" s="1"/>
      <c r="B90" s="12"/>
      <c r="C90" s="12"/>
      <c r="D90" s="12"/>
      <c r="E90" s="12"/>
      <c r="F90" s="203"/>
    </row>
    <row r="91" spans="1:6" ht="22.5" customHeight="1" x14ac:dyDescent="0.2">
      <c r="A91" s="1"/>
      <c r="B91" s="12"/>
      <c r="C91" s="12"/>
      <c r="D91" s="12"/>
      <c r="E91" s="12"/>
      <c r="F91" s="203"/>
    </row>
    <row r="92" spans="1:6" ht="22.5" customHeight="1" x14ac:dyDescent="0.2">
      <c r="A92" s="1"/>
      <c r="B92" s="12"/>
      <c r="C92" s="12"/>
      <c r="D92" s="12"/>
      <c r="E92" s="12"/>
      <c r="F92" s="203"/>
    </row>
    <row r="93" spans="1:6" ht="22.5" customHeight="1" x14ac:dyDescent="0.2">
      <c r="A93" s="1"/>
      <c r="B93" s="12"/>
      <c r="C93" s="12"/>
      <c r="D93" s="12"/>
      <c r="E93" s="12"/>
      <c r="F93" s="203"/>
    </row>
    <row r="94" spans="1:6" ht="22.5" customHeight="1" x14ac:dyDescent="0.2">
      <c r="A94" s="1"/>
      <c r="B94" s="12"/>
      <c r="C94" s="12"/>
      <c r="D94" s="12"/>
      <c r="E94" s="12"/>
      <c r="F94" s="203"/>
    </row>
    <row r="95" spans="1:6" ht="22.5" customHeight="1" x14ac:dyDescent="0.2">
      <c r="A95" s="1"/>
      <c r="B95" s="12"/>
      <c r="C95" s="12"/>
      <c r="D95" s="12"/>
      <c r="E95" s="12"/>
      <c r="F95" s="203"/>
    </row>
    <row r="96" spans="1:6" ht="22.5" customHeight="1" x14ac:dyDescent="0.2">
      <c r="A96" s="1"/>
      <c r="B96" s="12"/>
      <c r="C96" s="12"/>
      <c r="D96" s="12"/>
      <c r="E96" s="12"/>
      <c r="F96" s="203"/>
    </row>
    <row r="97" spans="1:6" ht="22.5" customHeight="1" x14ac:dyDescent="0.2">
      <c r="A97" s="1"/>
      <c r="B97" s="12"/>
      <c r="C97" s="12"/>
      <c r="D97" s="12"/>
      <c r="E97" s="12"/>
      <c r="F97" s="203"/>
    </row>
    <row r="98" spans="1:6" ht="22.5" customHeight="1" x14ac:dyDescent="0.2">
      <c r="A98" s="1"/>
      <c r="B98" s="12"/>
      <c r="C98" s="12"/>
      <c r="D98" s="12"/>
      <c r="E98" s="12"/>
      <c r="F98" s="203"/>
    </row>
    <row r="99" spans="1:6" ht="22.5" customHeight="1" x14ac:dyDescent="0.2">
      <c r="A99" s="1"/>
      <c r="B99" s="12"/>
      <c r="C99" s="12"/>
      <c r="D99" s="12"/>
      <c r="E99" s="12"/>
      <c r="F99" s="203"/>
    </row>
    <row r="100" spans="1:6" ht="22.5" customHeight="1" x14ac:dyDescent="0.2">
      <c r="A100" s="1"/>
      <c r="B100" s="12"/>
      <c r="C100" s="12"/>
      <c r="D100" s="12"/>
      <c r="E100" s="12"/>
      <c r="F100" s="203"/>
    </row>
    <row r="101" spans="1:6" ht="22.5" customHeight="1" x14ac:dyDescent="0.2">
      <c r="A101" s="1"/>
      <c r="B101" s="12"/>
      <c r="C101" s="12"/>
      <c r="D101" s="12"/>
      <c r="E101" s="12"/>
      <c r="F101" s="203"/>
    </row>
    <row r="102" spans="1:6" ht="22.5" customHeight="1" x14ac:dyDescent="0.2">
      <c r="A102" s="1"/>
      <c r="B102" s="12"/>
      <c r="C102" s="12"/>
      <c r="D102" s="12"/>
      <c r="E102" s="12"/>
      <c r="F102" s="203"/>
    </row>
    <row r="103" spans="1:6" ht="22.5" customHeight="1" x14ac:dyDescent="0.2">
      <c r="A103" s="1"/>
      <c r="B103" s="12"/>
      <c r="C103" s="12"/>
      <c r="D103" s="12"/>
      <c r="E103" s="12"/>
      <c r="F103" s="203"/>
    </row>
    <row r="104" spans="1:6" ht="22.5" customHeight="1" x14ac:dyDescent="0.2">
      <c r="A104" s="1"/>
      <c r="B104" s="12"/>
      <c r="C104" s="12"/>
      <c r="D104" s="12"/>
      <c r="E104" s="12"/>
      <c r="F104" s="203"/>
    </row>
    <row r="105" spans="1:6" ht="22.5" customHeight="1" x14ac:dyDescent="0.2">
      <c r="A105" s="1"/>
      <c r="B105" s="12"/>
      <c r="C105" s="12"/>
      <c r="D105" s="12"/>
      <c r="E105" s="12"/>
      <c r="F105" s="203"/>
    </row>
    <row r="106" spans="1:6" ht="22.5" customHeight="1" x14ac:dyDescent="0.2">
      <c r="A106" s="1"/>
      <c r="B106" s="12"/>
      <c r="C106" s="12"/>
      <c r="D106" s="12"/>
      <c r="E106" s="12"/>
      <c r="F106" s="203"/>
    </row>
    <row r="107" spans="1:6" ht="22.5" customHeight="1" x14ac:dyDescent="0.2">
      <c r="A107" s="1"/>
      <c r="B107" s="12"/>
      <c r="C107" s="12"/>
      <c r="D107" s="12"/>
      <c r="E107" s="12"/>
      <c r="F107" s="203"/>
    </row>
    <row r="108" spans="1:6" ht="22.5" customHeight="1" x14ac:dyDescent="0.2">
      <c r="A108" s="1"/>
      <c r="B108" s="12"/>
      <c r="C108" s="12"/>
      <c r="D108" s="12"/>
      <c r="E108" s="12"/>
      <c r="F108" s="203"/>
    </row>
    <row r="109" spans="1:6" ht="22.5" customHeight="1" x14ac:dyDescent="0.2">
      <c r="A109" s="1"/>
      <c r="B109" s="12"/>
      <c r="C109" s="12"/>
      <c r="D109" s="12"/>
      <c r="E109" s="12"/>
      <c r="F109" s="203"/>
    </row>
    <row r="110" spans="1:6" ht="22.5" customHeight="1" x14ac:dyDescent="0.2">
      <c r="A110" s="1"/>
      <c r="B110" s="12"/>
      <c r="C110" s="12"/>
      <c r="D110" s="12"/>
      <c r="E110" s="12"/>
      <c r="F110" s="203"/>
    </row>
    <row r="111" spans="1:6" ht="22.5" customHeight="1" x14ac:dyDescent="0.2">
      <c r="A111" s="1"/>
      <c r="B111" s="12"/>
      <c r="C111" s="12"/>
      <c r="D111" s="12"/>
      <c r="E111" s="12"/>
      <c r="F111" s="203"/>
    </row>
    <row r="112" spans="1:6" ht="22.5" customHeight="1" x14ac:dyDescent="0.2">
      <c r="A112" s="1"/>
      <c r="B112" s="12"/>
      <c r="C112" s="12"/>
      <c r="D112" s="12"/>
      <c r="E112" s="12"/>
      <c r="F112" s="203"/>
    </row>
    <row r="113" spans="1:6" ht="22.5" customHeight="1" x14ac:dyDescent="0.2">
      <c r="A113" s="1"/>
      <c r="B113" s="12"/>
      <c r="C113" s="12"/>
      <c r="D113" s="12"/>
      <c r="E113" s="12"/>
      <c r="F113" s="203"/>
    </row>
    <row r="114" spans="1:6" ht="22.5" customHeight="1" x14ac:dyDescent="0.2">
      <c r="A114" s="1"/>
      <c r="B114" s="12"/>
      <c r="C114" s="12"/>
      <c r="D114" s="12"/>
      <c r="E114" s="12"/>
      <c r="F114" s="203"/>
    </row>
    <row r="115" spans="1:6" ht="22.5" customHeight="1" x14ac:dyDescent="0.2">
      <c r="A115" s="1"/>
      <c r="B115" s="12"/>
      <c r="C115" s="12"/>
      <c r="D115" s="12"/>
      <c r="E115" s="12"/>
      <c r="F115" s="203"/>
    </row>
    <row r="116" spans="1:6" ht="22.5" customHeight="1" x14ac:dyDescent="0.2">
      <c r="A116" s="1"/>
      <c r="B116" s="12"/>
      <c r="C116" s="12"/>
      <c r="D116" s="12"/>
      <c r="E116" s="12"/>
      <c r="F116" s="203"/>
    </row>
    <row r="117" spans="1:6" ht="22.5" customHeight="1" x14ac:dyDescent="0.2">
      <c r="A117" s="1"/>
      <c r="B117" s="12"/>
      <c r="C117" s="12"/>
      <c r="D117" s="12"/>
      <c r="E117" s="12"/>
      <c r="F117" s="203"/>
    </row>
    <row r="118" spans="1:6" ht="22.5" customHeight="1" x14ac:dyDescent="0.2">
      <c r="A118" s="1"/>
      <c r="B118" s="12"/>
      <c r="C118" s="12"/>
      <c r="D118" s="12"/>
      <c r="E118" s="12"/>
      <c r="F118" s="203"/>
    </row>
    <row r="119" spans="1:6" ht="22.5" customHeight="1" x14ac:dyDescent="0.2">
      <c r="A119" s="1"/>
      <c r="B119" s="12"/>
      <c r="C119" s="12"/>
      <c r="D119" s="12"/>
      <c r="E119" s="12"/>
      <c r="F119" s="203"/>
    </row>
    <row r="120" spans="1:6" ht="22.5" customHeight="1" x14ac:dyDescent="0.2">
      <c r="A120" s="1"/>
      <c r="B120" s="12"/>
      <c r="C120" s="12"/>
      <c r="D120" s="12"/>
      <c r="E120" s="12"/>
      <c r="F120" s="203"/>
    </row>
    <row r="121" spans="1:6" ht="22.5" customHeight="1" x14ac:dyDescent="0.2">
      <c r="A121" s="1"/>
      <c r="B121" s="12"/>
      <c r="C121" s="12"/>
      <c r="D121" s="12"/>
      <c r="E121" s="12"/>
      <c r="F121" s="203"/>
    </row>
    <row r="122" spans="1:6" ht="22.5" customHeight="1" x14ac:dyDescent="0.2">
      <c r="A122" s="1"/>
      <c r="B122" s="12"/>
      <c r="C122" s="12"/>
      <c r="D122" s="12"/>
      <c r="E122" s="12"/>
      <c r="F122" s="203"/>
    </row>
    <row r="123" spans="1:6" ht="22.5" customHeight="1" x14ac:dyDescent="0.2">
      <c r="A123" s="1"/>
      <c r="B123" s="12"/>
      <c r="C123" s="12"/>
      <c r="D123" s="12"/>
      <c r="E123" s="12"/>
      <c r="F123" s="203"/>
    </row>
    <row r="124" spans="1:6" ht="22.5" customHeight="1" x14ac:dyDescent="0.2">
      <c r="A124" s="1"/>
      <c r="B124" s="12"/>
      <c r="C124" s="12"/>
      <c r="D124" s="12"/>
      <c r="E124" s="12"/>
      <c r="F124" s="203"/>
    </row>
    <row r="125" spans="1:6" ht="22.5" customHeight="1" x14ac:dyDescent="0.2">
      <c r="A125" s="1"/>
      <c r="B125" s="12"/>
      <c r="C125" s="12"/>
      <c r="D125" s="12"/>
      <c r="E125" s="12"/>
      <c r="F125" s="203"/>
    </row>
    <row r="126" spans="1:6" ht="22.5" customHeight="1" x14ac:dyDescent="0.2">
      <c r="A126" s="1"/>
      <c r="B126" s="12"/>
      <c r="C126" s="12"/>
      <c r="D126" s="12"/>
      <c r="E126" s="12"/>
      <c r="F126" s="203"/>
    </row>
    <row r="127" spans="1:6" ht="22.5" customHeight="1" x14ac:dyDescent="0.2">
      <c r="A127" s="1"/>
      <c r="B127" s="12"/>
      <c r="C127" s="12"/>
      <c r="D127" s="12"/>
      <c r="E127" s="12"/>
      <c r="F127" s="203"/>
    </row>
    <row r="128" spans="1:6" ht="22.5" customHeight="1" x14ac:dyDescent="0.2">
      <c r="A128" s="1"/>
      <c r="B128" s="12"/>
      <c r="C128" s="12"/>
      <c r="D128" s="12"/>
      <c r="E128" s="12"/>
      <c r="F128" s="203"/>
    </row>
    <row r="129" spans="1:6" ht="22.5" customHeight="1" x14ac:dyDescent="0.2">
      <c r="A129" s="1"/>
      <c r="B129" s="12"/>
      <c r="C129" s="12"/>
      <c r="D129" s="12"/>
      <c r="E129" s="12"/>
      <c r="F129" s="203"/>
    </row>
    <row r="130" spans="1:6" ht="22.5" customHeight="1" x14ac:dyDescent="0.2">
      <c r="A130" s="1"/>
      <c r="B130" s="12"/>
      <c r="C130" s="12"/>
      <c r="D130" s="12"/>
      <c r="E130" s="12"/>
      <c r="F130" s="203"/>
    </row>
    <row r="131" spans="1:6" ht="22.5" customHeight="1" x14ac:dyDescent="0.2">
      <c r="A131" s="1"/>
      <c r="B131" s="12"/>
      <c r="C131" s="12"/>
      <c r="D131" s="12"/>
      <c r="E131" s="12"/>
      <c r="F131" s="203"/>
    </row>
    <row r="132" spans="1:6" ht="22.5" customHeight="1" x14ac:dyDescent="0.2">
      <c r="A132" s="1"/>
      <c r="B132" s="12"/>
      <c r="C132" s="12"/>
      <c r="D132" s="12"/>
      <c r="E132" s="12"/>
      <c r="F132" s="203"/>
    </row>
    <row r="133" spans="1:6" ht="22.5" customHeight="1" x14ac:dyDescent="0.2"/>
    <row r="134" spans="1:6" ht="22.5" customHeight="1" x14ac:dyDescent="0.2"/>
    <row r="135" spans="1:6" ht="22.5" customHeight="1" x14ac:dyDescent="0.2"/>
    <row r="136" spans="1:6" ht="22.5" customHeight="1" x14ac:dyDescent="0.2"/>
    <row r="137" spans="1:6" ht="22.5" customHeight="1" x14ac:dyDescent="0.2"/>
    <row r="138" spans="1:6" ht="22.5" customHeight="1" x14ac:dyDescent="0.2"/>
    <row r="139" spans="1:6" ht="22.5" customHeight="1" x14ac:dyDescent="0.2"/>
    <row r="140" spans="1:6" ht="22.5" customHeight="1" x14ac:dyDescent="0.2"/>
    <row r="141" spans="1:6" ht="22.5" customHeight="1" x14ac:dyDescent="0.2"/>
    <row r="142" spans="1:6" ht="22.5" customHeight="1" x14ac:dyDescent="0.2"/>
    <row r="143" spans="1:6" ht="22.5" customHeight="1" x14ac:dyDescent="0.2"/>
    <row r="144" spans="1:6" ht="22.5" customHeight="1" x14ac:dyDescent="0.2"/>
    <row r="145" ht="22.5" customHeight="1" x14ac:dyDescent="0.2"/>
    <row r="146" ht="22.5" customHeight="1" x14ac:dyDescent="0.2"/>
    <row r="147" ht="22.5" customHeight="1" x14ac:dyDescent="0.2"/>
    <row r="148" ht="22.5" customHeight="1" x14ac:dyDescent="0.2"/>
    <row r="149" ht="22.5" customHeight="1" x14ac:dyDescent="0.2"/>
    <row r="150" ht="22.5" customHeight="1" x14ac:dyDescent="0.2"/>
    <row r="151" ht="22.5" customHeight="1" x14ac:dyDescent="0.2"/>
    <row r="152" ht="22.5" customHeight="1" x14ac:dyDescent="0.2"/>
    <row r="153" ht="22.5" customHeight="1" x14ac:dyDescent="0.2"/>
  </sheetData>
  <mergeCells count="10">
    <mergeCell ref="A2:E2"/>
    <mergeCell ref="B9:E9"/>
    <mergeCell ref="A3:E3"/>
    <mergeCell ref="A4:A5"/>
    <mergeCell ref="A35:F35"/>
    <mergeCell ref="A12:F12"/>
    <mergeCell ref="A13:F13"/>
    <mergeCell ref="A34:F34"/>
    <mergeCell ref="A24:F24"/>
    <mergeCell ref="A25:F25"/>
  </mergeCells>
  <phoneticPr fontId="13"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F8" sqref="F8"/>
    </sheetView>
  </sheetViews>
  <sheetFormatPr defaultColWidth="9.140625" defaultRowHeight="27.75" customHeight="1" x14ac:dyDescent="0.2"/>
  <cols>
    <col min="1" max="2" width="16" style="2" customWidth="1"/>
    <col min="3" max="3" width="12" style="2" bestFit="1" customWidth="1"/>
    <col min="4" max="4" width="20.140625" style="2" bestFit="1" customWidth="1"/>
    <col min="5" max="5" width="16.42578125" style="3" customWidth="1"/>
    <col min="6" max="6" width="12" style="3" bestFit="1" customWidth="1"/>
    <col min="7" max="7" width="20.7109375" style="2" customWidth="1"/>
    <col min="8" max="8" width="50.5703125" style="3" customWidth="1"/>
    <col min="9" max="10" width="15.5703125" style="3" customWidth="1"/>
    <col min="11" max="11" width="16.28515625" style="10" bestFit="1" customWidth="1"/>
    <col min="12" max="13" width="16.28515625" style="4" bestFit="1" customWidth="1"/>
    <col min="14" max="14" width="12.28515625" style="2" bestFit="1" customWidth="1"/>
    <col min="15" max="17" width="16.28515625" style="2" bestFit="1" customWidth="1"/>
    <col min="18" max="16384" width="9.140625" style="2"/>
  </cols>
  <sheetData>
    <row r="1" spans="1:17" ht="100.5" customHeight="1" x14ac:dyDescent="0.2">
      <c r="A1" s="15" t="s">
        <v>20</v>
      </c>
      <c r="B1" s="15"/>
      <c r="C1" s="15"/>
      <c r="D1" s="15"/>
      <c r="G1" s="24"/>
      <c r="H1" s="255" t="s">
        <v>165</v>
      </c>
      <c r="I1" s="292"/>
    </row>
    <row r="2" spans="1:17" ht="27.75" customHeight="1" x14ac:dyDescent="0.2">
      <c r="A2" s="295" t="s">
        <v>164</v>
      </c>
      <c r="B2" s="296"/>
      <c r="C2" s="296"/>
      <c r="D2" s="296"/>
      <c r="E2" s="296"/>
      <c r="F2" s="296"/>
      <c r="G2" s="296"/>
      <c r="H2" s="296"/>
      <c r="I2" s="296"/>
      <c r="J2" s="296"/>
      <c r="K2" s="296"/>
      <c r="L2" s="296"/>
      <c r="M2" s="296"/>
      <c r="N2" s="296"/>
      <c r="O2" s="296"/>
      <c r="P2" s="296"/>
      <c r="Q2" s="296"/>
    </row>
    <row r="3" spans="1:17" ht="17.25" customHeight="1" x14ac:dyDescent="0.2">
      <c r="A3" s="15"/>
      <c r="B3" s="15"/>
      <c r="C3" s="15"/>
      <c r="D3" s="15"/>
      <c r="G3" s="24"/>
    </row>
    <row r="4" spans="1:17" s="11" customFormat="1" ht="25.5" customHeight="1" x14ac:dyDescent="0.2">
      <c r="A4" s="293" t="str">
        <f>Overview!B4&amp; " - Effective from "&amp;Overview!D4&amp;" - "&amp;Overview!E4&amp;" new designated EHV charges"</f>
        <v>VPEN GSP_N - Effective from 1 April 2027 - Final new designated EHV charges</v>
      </c>
      <c r="B4" s="294"/>
      <c r="C4" s="294"/>
      <c r="D4" s="294"/>
      <c r="E4" s="294"/>
      <c r="F4" s="294"/>
      <c r="G4" s="294"/>
      <c r="H4" s="294"/>
      <c r="I4" s="294"/>
      <c r="J4" s="294"/>
      <c r="K4" s="294"/>
      <c r="L4" s="294"/>
      <c r="M4" s="294"/>
      <c r="N4" s="294"/>
      <c r="O4" s="294"/>
      <c r="P4" s="294"/>
      <c r="Q4" s="294"/>
    </row>
    <row r="5" spans="1:17" ht="69.75" customHeight="1" x14ac:dyDescent="0.2">
      <c r="A5" s="28" t="s">
        <v>168</v>
      </c>
      <c r="B5" s="28" t="s">
        <v>79</v>
      </c>
      <c r="C5" s="22" t="s">
        <v>786</v>
      </c>
      <c r="D5" s="28" t="s">
        <v>56</v>
      </c>
      <c r="E5" s="28" t="s">
        <v>80</v>
      </c>
      <c r="F5" s="22" t="s">
        <v>786</v>
      </c>
      <c r="G5" s="28" t="s">
        <v>57</v>
      </c>
      <c r="H5" s="74" t="s">
        <v>50</v>
      </c>
      <c r="I5" s="56" t="s">
        <v>631</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2.5" customHeight="1" x14ac:dyDescent="0.2">
      <c r="A6" s="48"/>
      <c r="B6" s="48" t="s">
        <v>70</v>
      </c>
      <c r="C6" s="58"/>
      <c r="D6" s="58"/>
      <c r="E6" s="49"/>
      <c r="F6" s="58"/>
      <c r="G6" s="58"/>
      <c r="H6" s="59"/>
      <c r="I6" s="212"/>
      <c r="J6" s="63"/>
      <c r="K6" s="30"/>
      <c r="L6" s="30"/>
      <c r="M6" s="30"/>
      <c r="N6" s="38"/>
      <c r="O6" s="39"/>
      <c r="P6" s="39"/>
      <c r="Q6" s="39"/>
    </row>
    <row r="7" spans="1:17" ht="22.5" customHeight="1" x14ac:dyDescent="0.2">
      <c r="A7" s="48"/>
      <c r="B7" s="48" t="s">
        <v>71</v>
      </c>
      <c r="C7" s="58"/>
      <c r="D7" s="58"/>
      <c r="E7" s="49"/>
      <c r="F7" s="58"/>
      <c r="G7" s="58"/>
      <c r="H7" s="59"/>
      <c r="I7" s="212"/>
      <c r="J7" s="63"/>
      <c r="K7" s="30"/>
      <c r="L7" s="30"/>
      <c r="M7" s="30"/>
      <c r="N7" s="38"/>
      <c r="O7" s="39"/>
      <c r="P7" s="39"/>
      <c r="Q7" s="39"/>
    </row>
    <row r="8" spans="1:17" ht="22.5" customHeight="1" x14ac:dyDescent="0.2">
      <c r="A8" s="48"/>
      <c r="B8" s="48" t="s">
        <v>72</v>
      </c>
      <c r="C8" s="58"/>
      <c r="D8" s="58"/>
      <c r="E8" s="49"/>
      <c r="F8" s="58"/>
      <c r="G8" s="58"/>
      <c r="H8" s="59"/>
      <c r="I8" s="212"/>
      <c r="J8" s="63"/>
      <c r="K8" s="30"/>
      <c r="L8" s="30"/>
      <c r="M8" s="30"/>
      <c r="N8" s="38"/>
      <c r="O8" s="39"/>
      <c r="P8" s="39"/>
      <c r="Q8" s="39"/>
    </row>
    <row r="9" spans="1:17" ht="22.5" customHeight="1" x14ac:dyDescent="0.2">
      <c r="A9" s="48"/>
      <c r="B9" s="48" t="s">
        <v>73</v>
      </c>
      <c r="C9" s="58"/>
      <c r="D9" s="58"/>
      <c r="E9" s="49"/>
      <c r="F9" s="58"/>
      <c r="G9" s="58"/>
      <c r="H9" s="59"/>
      <c r="I9" s="212"/>
      <c r="J9" s="63"/>
      <c r="K9" s="30"/>
      <c r="L9" s="30"/>
      <c r="M9" s="30"/>
      <c r="N9" s="38"/>
      <c r="O9" s="39"/>
      <c r="P9" s="39"/>
      <c r="Q9" s="39"/>
    </row>
    <row r="10" spans="1:17" ht="22.5" customHeight="1" x14ac:dyDescent="0.2">
      <c r="A10" s="48"/>
      <c r="B10" s="48" t="s">
        <v>74</v>
      </c>
      <c r="C10" s="58"/>
      <c r="D10" s="58"/>
      <c r="E10" s="49"/>
      <c r="F10" s="58"/>
      <c r="G10" s="58"/>
      <c r="H10" s="59"/>
      <c r="I10" s="212"/>
      <c r="J10" s="63"/>
      <c r="K10" s="30"/>
      <c r="L10" s="30"/>
      <c r="M10" s="30"/>
      <c r="N10" s="38"/>
      <c r="O10" s="38"/>
      <c r="P10" s="38"/>
      <c r="Q10" s="38"/>
    </row>
    <row r="11" spans="1:17" ht="22.5" customHeight="1" x14ac:dyDescent="0.2">
      <c r="A11" s="48"/>
      <c r="B11" s="48" t="s">
        <v>75</v>
      </c>
      <c r="C11" s="38"/>
      <c r="D11" s="38"/>
      <c r="E11" s="49"/>
      <c r="F11" s="95"/>
      <c r="G11" s="58"/>
      <c r="H11" s="49"/>
      <c r="I11" s="212"/>
      <c r="J11" s="63"/>
      <c r="K11" s="63"/>
      <c r="L11" s="63"/>
      <c r="M11" s="63"/>
      <c r="N11" s="38"/>
      <c r="O11" s="39"/>
      <c r="P11" s="39"/>
      <c r="Q11" s="39"/>
    </row>
    <row r="12" spans="1:17" ht="22.5" customHeight="1" x14ac:dyDescent="0.2">
      <c r="A12" s="48"/>
      <c r="B12" s="48" t="s">
        <v>76</v>
      </c>
      <c r="C12" s="48"/>
      <c r="D12" s="58"/>
      <c r="E12" s="49"/>
      <c r="F12" s="49"/>
      <c r="G12" s="49"/>
      <c r="H12" s="50"/>
      <c r="I12" s="212"/>
      <c r="J12" s="63"/>
      <c r="K12" s="30"/>
      <c r="L12" s="30"/>
      <c r="M12" s="30"/>
      <c r="N12" s="38"/>
      <c r="O12" s="39"/>
      <c r="P12" s="39"/>
      <c r="Q12" s="39"/>
    </row>
    <row r="13" spans="1:17" ht="22.5" customHeight="1" x14ac:dyDescent="0.2">
      <c r="A13" s="48"/>
      <c r="B13" s="48" t="s">
        <v>77</v>
      </c>
      <c r="C13" s="95"/>
      <c r="D13" s="95"/>
      <c r="E13" s="49"/>
      <c r="F13" s="95"/>
      <c r="G13" s="95"/>
      <c r="H13" s="50"/>
      <c r="I13" s="212"/>
      <c r="J13" s="63"/>
      <c r="K13" s="30"/>
      <c r="L13" s="30"/>
      <c r="M13" s="30"/>
      <c r="N13" s="38"/>
      <c r="O13" s="39"/>
      <c r="P13" s="39"/>
      <c r="Q13" s="39"/>
    </row>
    <row r="14" spans="1:17" ht="22.5" customHeight="1" x14ac:dyDescent="0.2">
      <c r="A14" s="48"/>
      <c r="B14" s="48"/>
      <c r="C14" s="95"/>
      <c r="D14" s="95"/>
      <c r="E14" s="49"/>
      <c r="F14" s="95"/>
      <c r="G14" s="95"/>
      <c r="H14" s="50"/>
      <c r="I14" s="212"/>
      <c r="J14" s="63"/>
      <c r="K14" s="30"/>
      <c r="L14" s="30"/>
      <c r="M14" s="30"/>
      <c r="N14" s="38"/>
      <c r="O14" s="39"/>
      <c r="P14" s="39"/>
      <c r="Q14" s="39"/>
    </row>
    <row r="15" spans="1:17" ht="22.5" customHeight="1" x14ac:dyDescent="0.2">
      <c r="A15" s="48"/>
      <c r="B15" s="48"/>
      <c r="C15" s="95"/>
      <c r="D15" s="95"/>
      <c r="E15" s="49"/>
      <c r="F15" s="95"/>
      <c r="G15" s="95"/>
      <c r="H15" s="50"/>
      <c r="I15" s="212"/>
      <c r="J15" s="63"/>
      <c r="K15" s="30"/>
      <c r="L15" s="30"/>
      <c r="M15" s="30"/>
      <c r="N15" s="38"/>
      <c r="O15" s="39"/>
      <c r="P15" s="39"/>
      <c r="Q15" s="39"/>
    </row>
    <row r="16" spans="1:17" s="52" customFormat="1" ht="17.25" customHeight="1" x14ac:dyDescent="0.2">
      <c r="A16" s="205">
        <v>2</v>
      </c>
      <c r="B16" s="205">
        <v>2</v>
      </c>
      <c r="C16" s="205">
        <v>2</v>
      </c>
      <c r="D16" s="205">
        <v>2</v>
      </c>
      <c r="E16" s="205">
        <v>2</v>
      </c>
      <c r="F16" s="205">
        <v>2</v>
      </c>
      <c r="G16" s="205">
        <v>2</v>
      </c>
      <c r="H16" s="205">
        <v>2</v>
      </c>
      <c r="I16" s="205">
        <v>2</v>
      </c>
      <c r="J16" s="205">
        <v>2</v>
      </c>
      <c r="K16" s="205">
        <v>2</v>
      </c>
      <c r="L16" s="205">
        <v>2</v>
      </c>
      <c r="M16" s="205">
        <v>2</v>
      </c>
      <c r="N16" s="205">
        <v>2</v>
      </c>
      <c r="O16" s="205">
        <v>2</v>
      </c>
      <c r="P16" s="205">
        <v>2</v>
      </c>
      <c r="Q16" s="205">
        <v>2</v>
      </c>
    </row>
    <row r="17" spans="1:17" ht="27.75" customHeight="1" x14ac:dyDescent="0.2">
      <c r="A17" s="293" t="str">
        <f>Overview!B4&amp; " - Effective from "&amp;Overview!D4&amp;" - "&amp;Overview!E4&amp;" new designated EHV line loss factors"</f>
        <v>VPEN GSP_N - Effective from 1 April 2027 - Final new designated EHV line loss factors</v>
      </c>
      <c r="B17" s="294"/>
      <c r="C17" s="294"/>
      <c r="D17" s="294"/>
      <c r="E17" s="294"/>
      <c r="F17" s="294"/>
      <c r="G17" s="294"/>
      <c r="H17" s="294"/>
      <c r="I17" s="294"/>
      <c r="J17" s="294"/>
      <c r="K17" s="294"/>
      <c r="L17" s="294"/>
      <c r="M17" s="294"/>
      <c r="N17" s="294"/>
      <c r="O17" s="294"/>
      <c r="P17" s="294"/>
      <c r="Q17" s="294"/>
    </row>
    <row r="18" spans="1:17" ht="62.25" customHeight="1" x14ac:dyDescent="0.2">
      <c r="A18" s="28" t="s">
        <v>168</v>
      </c>
      <c r="B18" s="28" t="s">
        <v>79</v>
      </c>
      <c r="C18" s="22" t="s">
        <v>786</v>
      </c>
      <c r="D18" s="28" t="s">
        <v>56</v>
      </c>
      <c r="E18" s="28" t="s">
        <v>80</v>
      </c>
      <c r="F18" s="22" t="s">
        <v>786</v>
      </c>
      <c r="G18" s="28" t="s">
        <v>57</v>
      </c>
      <c r="H18" s="74" t="s">
        <v>50</v>
      </c>
      <c r="I18" s="56" t="s">
        <v>631</v>
      </c>
      <c r="J18" s="33" t="s">
        <v>139</v>
      </c>
      <c r="K18" s="33" t="s">
        <v>138</v>
      </c>
      <c r="L18" s="33" t="s">
        <v>140</v>
      </c>
      <c r="M18" s="33" t="s">
        <v>141</v>
      </c>
      <c r="N18" s="35" t="s">
        <v>142</v>
      </c>
      <c r="O18" s="35" t="s">
        <v>143</v>
      </c>
      <c r="P18" s="35" t="s">
        <v>144</v>
      </c>
      <c r="Q18" s="35" t="s">
        <v>145</v>
      </c>
    </row>
    <row r="19" spans="1:17" ht="22.5" customHeight="1" x14ac:dyDescent="0.2">
      <c r="A19" s="48"/>
      <c r="B19" s="48" t="s">
        <v>29</v>
      </c>
      <c r="C19" s="58"/>
      <c r="D19" s="58"/>
      <c r="E19" s="49" t="s">
        <v>40</v>
      </c>
      <c r="F19" s="58"/>
      <c r="G19" s="58"/>
      <c r="H19" s="59"/>
      <c r="I19" s="36"/>
      <c r="J19" s="40"/>
      <c r="K19" s="40"/>
      <c r="L19" s="31"/>
      <c r="M19" s="32"/>
      <c r="N19" s="34"/>
      <c r="O19" s="34"/>
      <c r="P19" s="34"/>
      <c r="Q19" s="34"/>
    </row>
    <row r="20" spans="1:17" ht="22.5" customHeight="1" x14ac:dyDescent="0.2">
      <c r="A20" s="48"/>
      <c r="B20" s="48" t="s">
        <v>30</v>
      </c>
      <c r="C20" s="95"/>
      <c r="D20" s="58"/>
      <c r="E20" s="49" t="s">
        <v>41</v>
      </c>
      <c r="F20" s="95"/>
      <c r="G20" s="58"/>
      <c r="H20" s="59"/>
      <c r="I20" s="36"/>
      <c r="J20" s="40"/>
      <c r="K20" s="40"/>
      <c r="L20" s="31"/>
      <c r="M20" s="32"/>
      <c r="N20" s="34"/>
      <c r="O20" s="34"/>
      <c r="P20" s="34"/>
      <c r="Q20" s="34"/>
    </row>
    <row r="21" spans="1:17" ht="22.5" customHeight="1" x14ac:dyDescent="0.2">
      <c r="A21" s="48"/>
      <c r="B21" s="48" t="s">
        <v>31</v>
      </c>
      <c r="C21" s="95"/>
      <c r="D21" s="58"/>
      <c r="E21" s="49" t="s">
        <v>42</v>
      </c>
      <c r="F21" s="95"/>
      <c r="G21" s="58"/>
      <c r="H21" s="59"/>
      <c r="I21" s="36"/>
      <c r="J21" s="40"/>
      <c r="K21" s="40"/>
      <c r="L21" s="31"/>
      <c r="M21" s="32"/>
      <c r="N21" s="34"/>
      <c r="O21" s="34"/>
      <c r="P21" s="34"/>
      <c r="Q21" s="34"/>
    </row>
    <row r="22" spans="1:17" ht="22.5" customHeight="1" x14ac:dyDescent="0.2">
      <c r="A22" s="48"/>
      <c r="B22" s="48" t="s">
        <v>32</v>
      </c>
      <c r="C22" s="48"/>
      <c r="D22" s="48"/>
      <c r="E22" s="49" t="s">
        <v>43</v>
      </c>
      <c r="F22" s="36"/>
      <c r="G22" s="36"/>
      <c r="H22" s="37"/>
      <c r="I22" s="37"/>
      <c r="J22" s="40"/>
      <c r="K22" s="40"/>
      <c r="L22" s="31"/>
      <c r="M22" s="32"/>
      <c r="N22" s="34"/>
      <c r="O22" s="34"/>
      <c r="P22" s="34"/>
      <c r="Q22" s="34"/>
    </row>
    <row r="23" spans="1:17" ht="22.5" customHeight="1" x14ac:dyDescent="0.2">
      <c r="A23" s="48"/>
      <c r="B23" s="48" t="s">
        <v>33</v>
      </c>
      <c r="C23" s="48"/>
      <c r="D23" s="48"/>
      <c r="E23" s="49" t="s">
        <v>44</v>
      </c>
      <c r="F23" s="36"/>
      <c r="G23" s="36"/>
      <c r="H23" s="37"/>
      <c r="I23" s="37"/>
      <c r="J23" s="40"/>
      <c r="K23" s="40"/>
      <c r="L23" s="31"/>
      <c r="M23" s="32"/>
      <c r="N23" s="34"/>
      <c r="O23" s="34"/>
      <c r="P23" s="34"/>
      <c r="Q23" s="34"/>
    </row>
    <row r="24" spans="1:17" ht="22.5" customHeight="1" x14ac:dyDescent="0.2">
      <c r="A24" s="48"/>
      <c r="B24" s="48" t="s">
        <v>34</v>
      </c>
      <c r="C24" s="48"/>
      <c r="D24" s="48"/>
      <c r="E24" s="49" t="s">
        <v>45</v>
      </c>
      <c r="F24" s="36"/>
      <c r="G24" s="36"/>
      <c r="H24" s="37"/>
      <c r="I24" s="37"/>
      <c r="J24" s="40"/>
      <c r="K24" s="40"/>
      <c r="L24" s="31"/>
      <c r="M24" s="32"/>
      <c r="N24" s="34"/>
      <c r="O24" s="34"/>
      <c r="P24" s="34"/>
      <c r="Q24" s="34"/>
    </row>
    <row r="25" spans="1:17" ht="22.5" customHeight="1" x14ac:dyDescent="0.2">
      <c r="A25" s="48"/>
      <c r="B25" s="48" t="s">
        <v>35</v>
      </c>
      <c r="C25" s="48"/>
      <c r="D25" s="48"/>
      <c r="E25" s="49" t="s">
        <v>46</v>
      </c>
      <c r="F25" s="36"/>
      <c r="G25" s="36"/>
      <c r="H25" s="37"/>
      <c r="I25" s="37"/>
      <c r="J25" s="40"/>
      <c r="K25" s="40"/>
      <c r="L25" s="31"/>
      <c r="M25" s="32"/>
      <c r="N25" s="34"/>
      <c r="O25" s="34"/>
      <c r="P25" s="34"/>
      <c r="Q25" s="34"/>
    </row>
    <row r="26" spans="1:17" ht="22.5" customHeight="1" x14ac:dyDescent="0.2">
      <c r="A26" s="48"/>
      <c r="B26" s="48" t="s">
        <v>36</v>
      </c>
      <c r="C26" s="48"/>
      <c r="D26" s="48"/>
      <c r="E26" s="49" t="s">
        <v>47</v>
      </c>
      <c r="F26" s="36"/>
      <c r="G26" s="36"/>
      <c r="H26" s="37"/>
      <c r="I26" s="37"/>
      <c r="J26" s="40"/>
      <c r="K26" s="40"/>
      <c r="L26" s="31"/>
      <c r="M26" s="32"/>
      <c r="N26" s="34"/>
      <c r="O26" s="34"/>
      <c r="P26" s="34"/>
      <c r="Q26" s="34"/>
    </row>
    <row r="27" spans="1:17" ht="22.5" customHeight="1" x14ac:dyDescent="0.2">
      <c r="A27" s="48"/>
      <c r="B27" s="48" t="s">
        <v>37</v>
      </c>
      <c r="C27" s="48"/>
      <c r="D27" s="48"/>
      <c r="E27" s="49" t="s">
        <v>48</v>
      </c>
      <c r="F27" s="36"/>
      <c r="G27" s="36"/>
      <c r="H27" s="37"/>
      <c r="I27" s="37"/>
      <c r="J27" s="40"/>
      <c r="K27" s="40"/>
      <c r="L27" s="31"/>
      <c r="M27" s="32"/>
      <c r="N27" s="34"/>
      <c r="O27" s="34"/>
      <c r="P27" s="34"/>
      <c r="Q27" s="34"/>
    </row>
    <row r="28" spans="1:17" ht="22.5" customHeight="1" x14ac:dyDescent="0.2">
      <c r="A28" s="48"/>
      <c r="B28" s="48" t="s">
        <v>38</v>
      </c>
      <c r="C28" s="48"/>
      <c r="D28" s="48"/>
      <c r="E28" s="49" t="s">
        <v>49</v>
      </c>
      <c r="F28" s="36"/>
      <c r="G28" s="36"/>
      <c r="H28" s="37"/>
      <c r="I28" s="37"/>
      <c r="J28" s="40"/>
      <c r="K28" s="40"/>
      <c r="L28" s="31"/>
      <c r="M28" s="32"/>
      <c r="N28" s="34"/>
      <c r="O28" s="34"/>
      <c r="P28" s="34"/>
      <c r="Q28" s="34"/>
    </row>
  </sheetData>
  <mergeCells count="4">
    <mergeCell ref="H1:I1"/>
    <mergeCell ref="A4:Q4"/>
    <mergeCell ref="A2:Q2"/>
    <mergeCell ref="A17:Q17"/>
  </mergeCells>
  <phoneticPr fontId="43"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removed="0"/>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2026-01-12T16:58:25Z</dcterms:created>
  <dcterms:modified xsi:type="dcterms:W3CDTF">2026-01-29T20:06:27Z</dcterms:modified>
</cp:coreProperties>
</file>